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e.sharepoint.com/sites/Datos/Datos/Prensa/PRENSA/Nota de Prensa/2023/05 MAYO/"/>
    </mc:Choice>
  </mc:AlternateContent>
  <xr:revisionPtr revIDLastSave="11" documentId="8_{316DA253-A914-46DE-ABB6-17B3563B2708}" xr6:coauthVersionLast="47" xr6:coauthVersionMax="47" xr10:uidLastSave="{15A57FF2-7A42-4C56-94AC-D512D2985AC3}"/>
  <bookViews>
    <workbookView xWindow="19090" yWindow="-110" windowWidth="19420" windowHeight="10300" xr2:uid="{AD0B607C-0F31-4B71-B053-34B2E29230AB}"/>
  </bookViews>
  <sheets>
    <sheet name="2023 Mel-Pav-Nect" sheetId="1" r:id="rId1"/>
    <sheet name="2023 Albaricoque" sheetId="2" r:id="rId2"/>
    <sheet name="Hoja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2" l="1"/>
  <c r="I14" i="2"/>
  <c r="H8" i="2"/>
  <c r="I8" i="2"/>
  <c r="H9" i="2"/>
  <c r="I9" i="2"/>
  <c r="H10" i="2"/>
  <c r="I10" i="2"/>
  <c r="H11" i="2"/>
  <c r="I11" i="2"/>
  <c r="H12" i="2"/>
  <c r="I12" i="2"/>
  <c r="H13" i="2"/>
  <c r="I13" i="2"/>
  <c r="H15" i="2"/>
  <c r="I15" i="2"/>
  <c r="B50" i="1"/>
  <c r="C50" i="1"/>
  <c r="D50" i="1"/>
  <c r="E50" i="1"/>
  <c r="F50" i="1"/>
  <c r="G16" i="2"/>
  <c r="C16" i="2"/>
  <c r="D16" i="2"/>
  <c r="E16" i="2"/>
  <c r="F16" i="2"/>
  <c r="B16" i="2"/>
  <c r="G51" i="1"/>
  <c r="G52" i="1"/>
  <c r="G53" i="1"/>
  <c r="G50" i="1"/>
  <c r="C53" i="1"/>
  <c r="D53" i="1"/>
  <c r="E53" i="1"/>
  <c r="F53" i="1"/>
  <c r="C52" i="1"/>
  <c r="D52" i="1"/>
  <c r="E52" i="1"/>
  <c r="F52" i="1"/>
  <c r="D51" i="1"/>
  <c r="E51" i="1"/>
  <c r="F51" i="1"/>
  <c r="C51" i="1"/>
  <c r="B53" i="1"/>
  <c r="B52" i="1"/>
  <c r="B51" i="1"/>
  <c r="H25" i="1"/>
  <c r="H41" i="1"/>
  <c r="H23" i="1"/>
  <c r="H28" i="1"/>
  <c r="H44" i="1"/>
  <c r="H24" i="1"/>
  <c r="I9" i="1"/>
  <c r="H34" i="1"/>
  <c r="H43" i="1"/>
  <c r="H45" i="1"/>
  <c r="H30" i="1"/>
  <c r="I40" i="1"/>
  <c r="I45" i="1"/>
  <c r="H8" i="1"/>
  <c r="H10" i="1"/>
  <c r="H13" i="1"/>
  <c r="H15" i="1"/>
  <c r="I19" i="1"/>
  <c r="H20" i="1"/>
  <c r="H29" i="1"/>
  <c r="H31" i="1"/>
  <c r="H36" i="1"/>
  <c r="H46" i="1"/>
  <c r="I15" i="1"/>
  <c r="H16" i="1"/>
  <c r="H19" i="1"/>
  <c r="I26" i="1"/>
  <c r="H26" i="1"/>
  <c r="I29" i="1"/>
  <c r="H33" i="1"/>
  <c r="H35" i="1"/>
  <c r="I11" i="1"/>
  <c r="H11" i="1"/>
  <c r="I14" i="1"/>
  <c r="H14" i="1"/>
  <c r="I18" i="1"/>
  <c r="H18" i="1"/>
  <c r="I20" i="1"/>
  <c r="I21" i="1"/>
  <c r="H21" i="1"/>
  <c r="I25" i="1"/>
  <c r="I31" i="1"/>
  <c r="I35" i="1"/>
  <c r="H39" i="1"/>
  <c r="I44" i="1"/>
  <c r="I30" i="1"/>
  <c r="I34" i="1"/>
  <c r="I36" i="1"/>
  <c r="H38" i="1"/>
  <c r="H40" i="1"/>
  <c r="I41" i="1"/>
  <c r="I46" i="1"/>
  <c r="I13" i="1"/>
  <c r="I28" i="1"/>
  <c r="I39" i="1"/>
  <c r="H9" i="1"/>
  <c r="I16" i="1"/>
  <c r="I24" i="1"/>
  <c r="I23" i="1"/>
  <c r="I8" i="1"/>
  <c r="I10" i="1"/>
  <c r="I33" i="1"/>
  <c r="I38" i="1"/>
  <c r="I43" i="1"/>
  <c r="J16" i="2" l="1"/>
  <c r="H16" i="2"/>
  <c r="L16" i="2"/>
  <c r="K16" i="2"/>
  <c r="I16" i="2"/>
  <c r="M16" i="2" s="1"/>
  <c r="I42" i="1"/>
  <c r="I37" i="1"/>
  <c r="H32" i="1"/>
  <c r="J52" i="1"/>
  <c r="D54" i="1"/>
  <c r="H42" i="1"/>
  <c r="H27" i="1"/>
  <c r="I32" i="1"/>
  <c r="H37" i="1"/>
  <c r="I53" i="1"/>
  <c r="M53" i="1" s="1"/>
  <c r="I47" i="1"/>
  <c r="E54" i="1"/>
  <c r="H12" i="1"/>
  <c r="H47" i="1"/>
  <c r="J51" i="1"/>
  <c r="H17" i="1"/>
  <c r="J53" i="1"/>
  <c r="I22" i="1"/>
  <c r="I50" i="1"/>
  <c r="M50" i="1" s="1"/>
  <c r="B54" i="1"/>
  <c r="H22" i="1"/>
  <c r="L51" i="1"/>
  <c r="H51" i="1"/>
  <c r="K51" i="1"/>
  <c r="I12" i="1"/>
  <c r="C54" i="1"/>
  <c r="F54" i="1"/>
  <c r="J50" i="1"/>
  <c r="I17" i="1"/>
  <c r="K52" i="1"/>
  <c r="L52" i="1"/>
  <c r="H52" i="1"/>
  <c r="I51" i="1"/>
  <c r="M51" i="1" s="1"/>
  <c r="L53" i="1"/>
  <c r="H53" i="1"/>
  <c r="K53" i="1"/>
  <c r="I52" i="1"/>
  <c r="M52" i="1" s="1"/>
  <c r="I27" i="1"/>
  <c r="L50" i="1"/>
  <c r="H50" i="1"/>
  <c r="G54" i="1"/>
  <c r="K50" i="1"/>
  <c r="J54" i="1" l="1"/>
  <c r="L54" i="1"/>
  <c r="H54" i="1"/>
  <c r="K54" i="1"/>
  <c r="I54" i="1"/>
  <c r="M54" i="1" s="1"/>
</calcChain>
</file>

<file path=xl/sharedStrings.xml><?xml version="1.0" encoding="utf-8"?>
<sst xmlns="http://schemas.openxmlformats.org/spreadsheetml/2006/main" count="80" uniqueCount="33">
  <si>
    <t xml:space="preserve">PREVISION </t>
  </si>
  <si>
    <t>PRODUCTO</t>
  </si>
  <si>
    <t>Melocotón</t>
  </si>
  <si>
    <t>Paraguayo</t>
  </si>
  <si>
    <t>Pavia</t>
  </si>
  <si>
    <t>Nectarina</t>
  </si>
  <si>
    <t>ANDALUCIA</t>
  </si>
  <si>
    <t>ARAGON</t>
  </si>
  <si>
    <t>MURCIA</t>
  </si>
  <si>
    <t>VALENCIA</t>
  </si>
  <si>
    <t>CATALUÑA</t>
  </si>
  <si>
    <t>EXTREMADURA</t>
  </si>
  <si>
    <t>C-LA MANCHA</t>
  </si>
  <si>
    <t>Variación (% +, - con)</t>
  </si>
  <si>
    <t xml:space="preserve"> MELOCOTON</t>
  </si>
  <si>
    <t>PARAGUAYO</t>
  </si>
  <si>
    <t xml:space="preserve"> PAVIA</t>
  </si>
  <si>
    <t xml:space="preserve"> NECTARINA</t>
  </si>
  <si>
    <t>TOTAL</t>
  </si>
  <si>
    <t>ALBARICOQUE</t>
  </si>
  <si>
    <t>RESTO PAIS</t>
  </si>
  <si>
    <t>2023/2024</t>
  </si>
  <si>
    <t>PREV 2023</t>
  </si>
  <si>
    <t>VAR 22/23</t>
  </si>
  <si>
    <t>Media 18/22</t>
  </si>
  <si>
    <t>Prod. 22/21</t>
  </si>
  <si>
    <t>Prod.22/23</t>
  </si>
  <si>
    <t>Prod. 21/23</t>
  </si>
  <si>
    <t>Prod.22/21</t>
  </si>
  <si>
    <t xml:space="preserve">PREV 2023 </t>
  </si>
  <si>
    <t>ARAGÓN</t>
  </si>
  <si>
    <t>C.VALENCIANA</t>
  </si>
  <si>
    <t>C. LA MANCHA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</si>
</sst>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_ ;[Red]\-0.00\ "/>
    <numFmt numFmtId="165" formatCode="0_ ;[Red]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9"/>
      <name val="Arial"/>
      <family val="2"/>
    </font>
    <font>
      <b/>
      <sz val="11"/>
      <color indexed="50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rgb="FF333399"/>
      <name val="Arial"/>
      <family val="2"/>
    </font>
    <font>
      <b/>
      <sz val="9"/>
      <color theme="2" tint="-0.49998474074526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2"/>
      </patternFill>
    </fill>
    <fill>
      <patternFill patternType="solid">
        <fgColor rgb="FFFFFFFF"/>
        <bgColor rgb="FF333399"/>
      </patternFill>
    </fill>
    <fill>
      <patternFill patternType="solid">
        <fgColor rgb="FFB4D800"/>
        <bgColor indexed="64"/>
      </patternFill>
    </fill>
    <fill>
      <patternFill patternType="solid">
        <fgColor rgb="FFB4D800"/>
        <bgColor indexed="62"/>
      </patternFill>
    </fill>
    <fill>
      <patternFill patternType="solid">
        <fgColor rgb="FFB4D80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/>
    <xf numFmtId="0" fontId="7" fillId="0" borderId="14" xfId="0" applyFont="1" applyBorder="1" applyAlignment="1">
      <alignment vertical="center"/>
    </xf>
    <xf numFmtId="3" fontId="7" fillId="0" borderId="15" xfId="1" applyNumberFormat="1" applyFont="1" applyBorder="1" applyAlignment="1">
      <alignment vertical="center"/>
    </xf>
    <xf numFmtId="3" fontId="7" fillId="4" borderId="15" xfId="1" applyNumberFormat="1" applyFont="1" applyFill="1" applyBorder="1" applyAlignment="1">
      <alignment vertical="center"/>
    </xf>
    <xf numFmtId="164" fontId="9" fillId="4" borderId="16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8" fillId="0" borderId="0" xfId="0" applyFont="1"/>
    <xf numFmtId="0" fontId="3" fillId="0" borderId="0" xfId="0" applyFont="1"/>
    <xf numFmtId="3" fontId="0" fillId="0" borderId="0" xfId="0" applyNumberFormat="1"/>
    <xf numFmtId="0" fontId="0" fillId="0" borderId="3" xfId="0" applyBorder="1"/>
    <xf numFmtId="0" fontId="8" fillId="0" borderId="5" xfId="0" applyFont="1" applyBorder="1"/>
    <xf numFmtId="0" fontId="8" fillId="0" borderId="32" xfId="0" applyFont="1" applyBorder="1"/>
    <xf numFmtId="164" fontId="9" fillId="4" borderId="29" xfId="1" applyNumberFormat="1" applyFont="1" applyFill="1" applyBorder="1" applyAlignment="1">
      <alignment vertical="center"/>
    </xf>
    <xf numFmtId="164" fontId="9" fillId="4" borderId="42" xfId="1" applyNumberFormat="1" applyFont="1" applyFill="1" applyBorder="1" applyAlignment="1">
      <alignment vertical="center"/>
    </xf>
    <xf numFmtId="164" fontId="9" fillId="4" borderId="43" xfId="1" applyNumberFormat="1" applyFont="1" applyFill="1" applyBorder="1" applyAlignment="1">
      <alignment vertical="center"/>
    </xf>
    <xf numFmtId="164" fontId="9" fillId="4" borderId="15" xfId="1" applyNumberFormat="1" applyFont="1" applyFill="1" applyBorder="1" applyAlignment="1">
      <alignment vertical="center"/>
    </xf>
    <xf numFmtId="3" fontId="7" fillId="0" borderId="15" xfId="1" applyNumberFormat="1" applyFont="1" applyFill="1" applyBorder="1" applyAlignment="1">
      <alignment vertical="center"/>
    </xf>
    <xf numFmtId="0" fontId="0" fillId="0" borderId="1" xfId="0" applyBorder="1"/>
    <xf numFmtId="165" fontId="7" fillId="0" borderId="15" xfId="1" applyNumberFormat="1" applyFont="1" applyFill="1" applyBorder="1" applyAlignment="1">
      <alignment vertical="center"/>
    </xf>
    <xf numFmtId="3" fontId="7" fillId="4" borderId="36" xfId="0" applyNumberFormat="1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3" fillId="9" borderId="2" xfId="0" applyFont="1" applyFill="1" applyBorder="1"/>
    <xf numFmtId="0" fontId="4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6" fillId="10" borderId="9" xfId="0" applyFont="1" applyFill="1" applyBorder="1"/>
    <xf numFmtId="0" fontId="13" fillId="10" borderId="6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vertical="center"/>
    </xf>
    <xf numFmtId="3" fontId="12" fillId="11" borderId="10" xfId="1" applyNumberFormat="1" applyFont="1" applyFill="1" applyBorder="1" applyAlignment="1">
      <alignment vertical="center"/>
    </xf>
    <xf numFmtId="3" fontId="5" fillId="9" borderId="10" xfId="1" applyNumberFormat="1" applyFont="1" applyFill="1" applyBorder="1" applyAlignment="1">
      <alignment vertical="center"/>
    </xf>
    <xf numFmtId="164" fontId="9" fillId="9" borderId="13" xfId="1" applyNumberFormat="1" applyFont="1" applyFill="1" applyBorder="1" applyAlignment="1">
      <alignment vertical="center"/>
    </xf>
    <xf numFmtId="0" fontId="7" fillId="9" borderId="20" xfId="0" applyFont="1" applyFill="1" applyBorder="1" applyAlignment="1">
      <alignment vertical="center"/>
    </xf>
    <xf numFmtId="3" fontId="7" fillId="11" borderId="10" xfId="1" applyNumberFormat="1" applyFont="1" applyFill="1" applyBorder="1" applyAlignment="1">
      <alignment vertical="center"/>
    </xf>
    <xf numFmtId="3" fontId="7" fillId="9" borderId="10" xfId="1" applyNumberFormat="1" applyFont="1" applyFill="1" applyBorder="1" applyAlignment="1">
      <alignment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vertical="center"/>
    </xf>
    <xf numFmtId="3" fontId="5" fillId="9" borderId="21" xfId="1" applyNumberFormat="1" applyFont="1" applyFill="1" applyBorder="1" applyAlignment="1">
      <alignment vertical="center"/>
    </xf>
    <xf numFmtId="164" fontId="9" fillId="9" borderId="22" xfId="1" applyNumberFormat="1" applyFont="1" applyFill="1" applyBorder="1" applyAlignment="1">
      <alignment vertical="center"/>
    </xf>
    <xf numFmtId="0" fontId="13" fillId="5" borderId="22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3" fontId="3" fillId="5" borderId="31" xfId="0" applyNumberFormat="1" applyFont="1" applyFill="1" applyBorder="1" applyAlignment="1">
      <alignment vertical="center"/>
    </xf>
    <xf numFmtId="3" fontId="3" fillId="5" borderId="33" xfId="0" applyNumberFormat="1" applyFont="1" applyFill="1" applyBorder="1" applyAlignment="1">
      <alignment vertical="center"/>
    </xf>
    <xf numFmtId="3" fontId="3" fillId="5" borderId="45" xfId="0" applyNumberFormat="1" applyFont="1" applyFill="1" applyBorder="1" applyAlignment="1">
      <alignment vertical="center"/>
    </xf>
    <xf numFmtId="3" fontId="3" fillId="5" borderId="36" xfId="0" applyNumberFormat="1" applyFont="1" applyFill="1" applyBorder="1" applyAlignment="1">
      <alignment vertical="center"/>
    </xf>
    <xf numFmtId="3" fontId="3" fillId="5" borderId="15" xfId="0" applyNumberFormat="1" applyFont="1" applyFill="1" applyBorder="1" applyAlignment="1">
      <alignment vertical="center"/>
    </xf>
    <xf numFmtId="3" fontId="3" fillId="5" borderId="16" xfId="0" applyNumberFormat="1" applyFont="1" applyFill="1" applyBorder="1" applyAlignment="1">
      <alignment vertical="center"/>
    </xf>
    <xf numFmtId="3" fontId="3" fillId="5" borderId="35" xfId="0" applyNumberFormat="1" applyFont="1" applyFill="1" applyBorder="1" applyAlignment="1">
      <alignment vertical="center"/>
    </xf>
    <xf numFmtId="164" fontId="7" fillId="9" borderId="35" xfId="1" applyNumberFormat="1" applyFont="1" applyFill="1" applyBorder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vertical="center"/>
    </xf>
    <xf numFmtId="164" fontId="7" fillId="4" borderId="33" xfId="1" applyNumberFormat="1" applyFont="1" applyFill="1" applyBorder="1" applyAlignment="1">
      <alignment vertical="center"/>
    </xf>
    <xf numFmtId="164" fontId="7" fillId="4" borderId="15" xfId="1" applyNumberFormat="1" applyFont="1" applyFill="1" applyBorder="1" applyAlignment="1">
      <alignment vertical="center"/>
    </xf>
    <xf numFmtId="164" fontId="7" fillId="4" borderId="34" xfId="1" applyNumberFormat="1" applyFont="1" applyFill="1" applyBorder="1" applyAlignment="1">
      <alignment vertical="center"/>
    </xf>
    <xf numFmtId="164" fontId="7" fillId="4" borderId="27" xfId="1" applyNumberFormat="1" applyFont="1" applyFill="1" applyBorder="1" applyAlignment="1">
      <alignment vertical="center"/>
    </xf>
    <xf numFmtId="164" fontId="7" fillId="4" borderId="28" xfId="1" applyNumberFormat="1" applyFont="1" applyFill="1" applyBorder="1" applyAlignment="1">
      <alignment vertical="center"/>
    </xf>
    <xf numFmtId="164" fontId="11" fillId="9" borderId="41" xfId="1" applyNumberFormat="1" applyFont="1" applyFill="1" applyBorder="1" applyAlignment="1">
      <alignment vertical="center" wrapText="1"/>
    </xf>
    <xf numFmtId="0" fontId="11" fillId="9" borderId="24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3" fontId="3" fillId="8" borderId="46" xfId="0" applyNumberFormat="1" applyFont="1" applyFill="1" applyBorder="1" applyAlignment="1">
      <alignment vertical="center"/>
    </xf>
    <xf numFmtId="3" fontId="3" fillId="0" borderId="46" xfId="1" applyNumberFormat="1" applyFont="1" applyFill="1" applyBorder="1" applyAlignment="1">
      <alignment vertical="center"/>
    </xf>
    <xf numFmtId="0" fontId="7" fillId="10" borderId="3" xfId="0" applyFont="1" applyFill="1" applyBorder="1" applyAlignment="1">
      <alignment horizontal="center" vertical="center"/>
    </xf>
    <xf numFmtId="3" fontId="7" fillId="4" borderId="46" xfId="1" applyNumberFormat="1" applyFont="1" applyFill="1" applyBorder="1" applyAlignment="1">
      <alignment vertical="center"/>
    </xf>
    <xf numFmtId="3" fontId="3" fillId="0" borderId="47" xfId="1" applyNumberFormat="1" applyFont="1" applyFill="1" applyBorder="1" applyAlignment="1">
      <alignment vertical="center"/>
    </xf>
    <xf numFmtId="3" fontId="3" fillId="8" borderId="47" xfId="0" applyNumberFormat="1" applyFont="1" applyFill="1" applyBorder="1" applyAlignment="1">
      <alignment vertical="center"/>
    </xf>
    <xf numFmtId="0" fontId="7" fillId="9" borderId="48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7" fillId="10" borderId="40" xfId="0" applyFont="1" applyFill="1" applyBorder="1" applyAlignment="1">
      <alignment horizontal="center" vertical="center"/>
    </xf>
    <xf numFmtId="3" fontId="7" fillId="3" borderId="46" xfId="0" applyNumberFormat="1" applyFont="1" applyFill="1" applyBorder="1" applyAlignment="1">
      <alignment vertical="center"/>
    </xf>
    <xf numFmtId="164" fontId="9" fillId="4" borderId="46" xfId="1" applyNumberFormat="1" applyFont="1" applyFill="1" applyBorder="1" applyAlignment="1">
      <alignment vertical="center"/>
    </xf>
    <xf numFmtId="3" fontId="7" fillId="7" borderId="46" xfId="0" applyNumberFormat="1" applyFont="1" applyFill="1" applyBorder="1" applyAlignment="1">
      <alignment vertical="center"/>
    </xf>
    <xf numFmtId="164" fontId="7" fillId="4" borderId="46" xfId="1" applyNumberFormat="1" applyFont="1" applyFill="1" applyBorder="1" applyAlignment="1">
      <alignment vertical="center"/>
    </xf>
    <xf numFmtId="0" fontId="3" fillId="10" borderId="6" xfId="0" applyFont="1" applyFill="1" applyBorder="1"/>
    <xf numFmtId="0" fontId="7" fillId="9" borderId="46" xfId="0" applyFont="1" applyFill="1" applyBorder="1" applyAlignment="1">
      <alignment vertical="center"/>
    </xf>
    <xf numFmtId="164" fontId="9" fillId="9" borderId="49" xfId="1" applyNumberFormat="1" applyFont="1" applyFill="1" applyBorder="1" applyAlignment="1">
      <alignment vertical="center" wrapText="1"/>
    </xf>
    <xf numFmtId="0" fontId="10" fillId="9" borderId="50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0" fontId="15" fillId="9" borderId="46" xfId="0" applyFont="1" applyFill="1" applyBorder="1" applyAlignment="1">
      <alignment horizontal="left" vertical="center"/>
    </xf>
    <xf numFmtId="3" fontId="15" fillId="9" borderId="46" xfId="0" applyNumberFormat="1" applyFont="1" applyFill="1" applyBorder="1" applyAlignment="1">
      <alignment vertical="center"/>
    </xf>
    <xf numFmtId="164" fontId="15" fillId="9" borderId="46" xfId="1" applyNumberFormat="1" applyFont="1" applyFill="1" applyBorder="1" applyAlignment="1">
      <alignment vertical="center"/>
    </xf>
    <xf numFmtId="164" fontId="16" fillId="4" borderId="46" xfId="1" applyNumberFormat="1" applyFont="1" applyFill="1" applyBorder="1" applyAlignment="1">
      <alignment vertical="center"/>
    </xf>
    <xf numFmtId="164" fontId="15" fillId="4" borderId="46" xfId="1" applyNumberFormat="1" applyFont="1" applyFill="1" applyBorder="1" applyAlignment="1">
      <alignment vertical="center"/>
    </xf>
    <xf numFmtId="0" fontId="15" fillId="9" borderId="22" xfId="0" applyFont="1" applyFill="1" applyBorder="1" applyAlignment="1">
      <alignment vertical="center"/>
    </xf>
    <xf numFmtId="3" fontId="16" fillId="9" borderId="11" xfId="0" applyNumberFormat="1" applyFont="1" applyFill="1" applyBorder="1" applyAlignment="1">
      <alignment vertical="center"/>
    </xf>
    <xf numFmtId="3" fontId="16" fillId="9" borderId="21" xfId="0" applyNumberFormat="1" applyFont="1" applyFill="1" applyBorder="1" applyAlignment="1">
      <alignment vertical="center"/>
    </xf>
    <xf numFmtId="3" fontId="16" fillId="9" borderId="22" xfId="0" applyNumberFormat="1" applyFont="1" applyFill="1" applyBorder="1" applyAlignment="1">
      <alignment vertical="center"/>
    </xf>
    <xf numFmtId="164" fontId="16" fillId="9" borderId="22" xfId="1" applyNumberFormat="1" applyFont="1" applyFill="1" applyBorder="1" applyAlignment="1">
      <alignment vertical="center"/>
    </xf>
    <xf numFmtId="3" fontId="16" fillId="9" borderId="13" xfId="0" applyNumberFormat="1" applyFont="1" applyFill="1" applyBorder="1" applyAlignment="1">
      <alignment vertical="center"/>
    </xf>
    <xf numFmtId="164" fontId="16" fillId="9" borderId="23" xfId="1" applyNumberFormat="1" applyFont="1" applyFill="1" applyBorder="1" applyAlignment="1">
      <alignment vertical="center"/>
    </xf>
    <xf numFmtId="164" fontId="16" fillId="9" borderId="10" xfId="1" applyNumberFormat="1" applyFont="1" applyFill="1" applyBorder="1" applyAlignment="1">
      <alignment vertical="center"/>
    </xf>
    <xf numFmtId="164" fontId="16" fillId="9" borderId="13" xfId="1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B4D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6673758-32B3-4954-ADD0-37E4C3C862A2}"/>
            </a:ext>
          </a:extLst>
        </xdr:cNvPr>
        <xdr:cNvSpPr>
          <a:spLocks noChangeShapeType="1"/>
        </xdr:cNvSpPr>
      </xdr:nvSpPr>
      <xdr:spPr bwMode="auto">
        <a:xfrm flipV="1">
          <a:off x="967740" y="1516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15240</xdr:rowOff>
    </xdr:from>
    <xdr:to>
      <xdr:col>2</xdr:col>
      <xdr:colOff>130810</xdr:colOff>
      <xdr:row>3</xdr:row>
      <xdr:rowOff>131445</xdr:rowOff>
    </xdr:to>
    <xdr:pic>
      <xdr:nvPicPr>
        <xdr:cNvPr id="6" name="7 Imagen" descr="ESPAÑA - Logo Cooperativas Agro-alimentarias.jpg">
          <a:extLst>
            <a:ext uri="{FF2B5EF4-FFF2-40B4-BE49-F238E27FC236}">
              <a16:creationId xmlns:a16="http://schemas.microsoft.com/office/drawing/2014/main" id="{96274F86-E779-4528-AD6D-EE2B79AF6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8211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671407</xdr:colOff>
      <xdr:row>3</xdr:row>
      <xdr:rowOff>508000</xdr:rowOff>
    </xdr:from>
    <xdr:to>
      <xdr:col>8</xdr:col>
      <xdr:colOff>332741</xdr:colOff>
      <xdr:row>3</xdr:row>
      <xdr:rowOff>751416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0D8CFC7-4384-423E-AA9D-C965FEFD176E}"/>
            </a:ext>
          </a:extLst>
        </xdr:cNvPr>
        <xdr:cNvSpPr txBox="1"/>
      </xdr:nvSpPr>
      <xdr:spPr>
        <a:xfrm>
          <a:off x="6957907" y="508000"/>
          <a:ext cx="2663614" cy="243416"/>
        </a:xfrm>
        <a:prstGeom prst="rect">
          <a:avLst/>
        </a:prstGeom>
        <a:solidFill>
          <a:srgbClr val="B4D8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152400</xdr:colOff>
      <xdr:row>2</xdr:row>
      <xdr:rowOff>15240</xdr:rowOff>
    </xdr:from>
    <xdr:to>
      <xdr:col>8</xdr:col>
      <xdr:colOff>511391</xdr:colOff>
      <xdr:row>3</xdr:row>
      <xdr:rowOff>75776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A307E13-85FB-4086-B240-209FEA7A976D}"/>
            </a:ext>
          </a:extLst>
        </xdr:cNvPr>
        <xdr:cNvSpPr txBox="1"/>
      </xdr:nvSpPr>
      <xdr:spPr>
        <a:xfrm>
          <a:off x="3931920" y="381000"/>
          <a:ext cx="2652611" cy="243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ysClr val="windowText" lastClr="000000"/>
              </a:solidFill>
            </a:rPr>
            <a:t>(Datos expresados en toneladas)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173355</xdr:colOff>
      <xdr:row>3</xdr:row>
      <xdr:rowOff>137160</xdr:rowOff>
    </xdr:to>
    <xdr:pic>
      <xdr:nvPicPr>
        <xdr:cNvPr id="5" name="7 Imagen" descr="ESPAÑA - Logo Cooperativas Agro-alimentarias.jpg">
          <a:extLst>
            <a:ext uri="{FF2B5EF4-FFF2-40B4-BE49-F238E27FC236}">
              <a16:creationId xmlns:a16="http://schemas.microsoft.com/office/drawing/2014/main" id="{11076411-21F2-45A3-BF3C-ECF78735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19050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63500</xdr:colOff>
      <xdr:row>3</xdr:row>
      <xdr:rowOff>508000</xdr:rowOff>
    </xdr:from>
    <xdr:to>
      <xdr:col>8</xdr:col>
      <xdr:colOff>396245</xdr:colOff>
      <xdr:row>3</xdr:row>
      <xdr:rowOff>751416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370EE33-8C75-4591-860E-419E7EC9B606}"/>
            </a:ext>
          </a:extLst>
        </xdr:cNvPr>
        <xdr:cNvSpPr txBox="1"/>
      </xdr:nvSpPr>
      <xdr:spPr>
        <a:xfrm>
          <a:off x="7393940" y="508000"/>
          <a:ext cx="2641605" cy="243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106680</xdr:colOff>
      <xdr:row>2</xdr:row>
      <xdr:rowOff>53340</xdr:rowOff>
    </xdr:from>
    <xdr:to>
      <xdr:col>8</xdr:col>
      <xdr:colOff>450431</xdr:colOff>
      <xdr:row>3</xdr:row>
      <xdr:rowOff>113876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64BC1D8-7A10-4508-AB94-1AC31C8329C2}"/>
            </a:ext>
          </a:extLst>
        </xdr:cNvPr>
        <xdr:cNvSpPr txBox="1"/>
      </xdr:nvSpPr>
      <xdr:spPr>
        <a:xfrm>
          <a:off x="4091940" y="419100"/>
          <a:ext cx="2652611" cy="243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ysClr val="windowText" lastClr="000000"/>
              </a:solidFill>
            </a:rPr>
            <a:t>(Datos expresados en toneladas)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B01E-01D3-47D2-A53A-6A948A4907A6}">
  <dimension ref="A4:O2571"/>
  <sheetViews>
    <sheetView tabSelected="1" topLeftCell="A12" workbookViewId="0">
      <selection activeCell="A54" sqref="A54:M54"/>
    </sheetView>
  </sheetViews>
  <sheetFormatPr baseColWidth="10" defaultRowHeight="15" x14ac:dyDescent="0.25"/>
  <cols>
    <col min="1" max="1" width="13.42578125" customWidth="1"/>
    <col min="2" max="2" width="11.42578125" customWidth="1"/>
    <col min="3" max="3" width="11.85546875" customWidth="1"/>
    <col min="4" max="4" width="11.28515625" customWidth="1"/>
    <col min="5" max="5" width="11.5703125" customWidth="1"/>
    <col min="6" max="6" width="12" customWidth="1"/>
    <col min="7" max="7" width="11.5703125" customWidth="1"/>
    <col min="8" max="8" width="8.85546875" customWidth="1"/>
    <col min="9" max="9" width="14.140625" customWidth="1"/>
    <col min="10" max="10" width="8.7109375" customWidth="1"/>
    <col min="11" max="11" width="9.42578125" customWidth="1"/>
    <col min="12" max="12" width="9" customWidth="1"/>
    <col min="13" max="13" width="9.85546875" customWidth="1"/>
  </cols>
  <sheetData>
    <row r="4" spans="1:15" ht="15.75" thickBot="1" x14ac:dyDescent="0.3">
      <c r="A4" s="1"/>
      <c r="B4" s="28"/>
      <c r="C4" s="28"/>
      <c r="D4" s="28"/>
      <c r="E4" s="28"/>
      <c r="F4" s="28"/>
      <c r="G4" s="28"/>
      <c r="H4" s="28"/>
    </row>
    <row r="5" spans="1:15" x14ac:dyDescent="0.25">
      <c r="A5" s="30"/>
      <c r="B5" s="31"/>
      <c r="C5" s="31"/>
      <c r="D5" s="32"/>
      <c r="E5" s="32"/>
      <c r="F5" s="32"/>
      <c r="G5" s="46" t="s">
        <v>0</v>
      </c>
      <c r="H5" s="47"/>
    </row>
    <row r="6" spans="1:15" ht="15.75" thickBot="1" x14ac:dyDescent="0.3">
      <c r="A6" s="36" t="s">
        <v>1</v>
      </c>
      <c r="B6" s="33"/>
      <c r="C6" s="33"/>
      <c r="D6" s="34"/>
      <c r="E6" s="34"/>
      <c r="F6" s="34"/>
      <c r="G6" s="48" t="s">
        <v>21</v>
      </c>
      <c r="H6" s="49"/>
    </row>
    <row r="7" spans="1:15" ht="15.75" thickBot="1" x14ac:dyDescent="0.3">
      <c r="A7" s="35"/>
      <c r="B7" s="37">
        <v>2018</v>
      </c>
      <c r="C7" s="38">
        <v>2019</v>
      </c>
      <c r="D7" s="38">
        <v>2020</v>
      </c>
      <c r="E7" s="38">
        <v>2021</v>
      </c>
      <c r="F7" s="38">
        <v>2022</v>
      </c>
      <c r="G7" s="50" t="s">
        <v>22</v>
      </c>
      <c r="H7" s="51" t="s">
        <v>23</v>
      </c>
      <c r="I7" s="52" t="s">
        <v>24</v>
      </c>
    </row>
    <row r="8" spans="1:15" x14ac:dyDescent="0.25">
      <c r="A8" s="2" t="s">
        <v>2</v>
      </c>
      <c r="B8" s="22">
        <v>29247</v>
      </c>
      <c r="C8" s="22">
        <v>30709</v>
      </c>
      <c r="D8" s="22">
        <v>23563</v>
      </c>
      <c r="E8" s="22">
        <v>19792</v>
      </c>
      <c r="F8" s="22">
        <v>19198</v>
      </c>
      <c r="G8" s="4">
        <v>16318</v>
      </c>
      <c r="H8" s="5">
        <f t="shared" ref="H8:H47" si="0">(G8-F8)*100/F8</f>
        <v>-15.001562662777372</v>
      </c>
      <c r="I8" s="3">
        <f>AVERAGE(B8:F8)</f>
        <v>24501.8</v>
      </c>
      <c r="J8" s="6"/>
      <c r="K8" s="6"/>
      <c r="L8" s="6"/>
      <c r="M8" s="6"/>
      <c r="N8" s="6"/>
      <c r="O8" s="6"/>
    </row>
    <row r="9" spans="1:15" x14ac:dyDescent="0.25">
      <c r="A9" s="7" t="s">
        <v>3</v>
      </c>
      <c r="B9" s="22">
        <v>300</v>
      </c>
      <c r="C9" s="22">
        <v>315</v>
      </c>
      <c r="D9" s="22">
        <v>159</v>
      </c>
      <c r="E9" s="22">
        <v>700</v>
      </c>
      <c r="F9" s="22">
        <v>700</v>
      </c>
      <c r="G9" s="4">
        <v>700</v>
      </c>
      <c r="H9" s="5">
        <f t="shared" si="0"/>
        <v>0</v>
      </c>
      <c r="I9" s="3">
        <f t="shared" ref="I9:I47" si="1">AVERAGE(B9:F9)</f>
        <v>434.8</v>
      </c>
      <c r="J9" s="6"/>
      <c r="K9" s="6"/>
      <c r="L9" s="6"/>
      <c r="M9" s="6"/>
      <c r="N9" s="6"/>
      <c r="O9" s="6"/>
    </row>
    <row r="10" spans="1:15" x14ac:dyDescent="0.25">
      <c r="A10" s="8" t="s">
        <v>4</v>
      </c>
      <c r="B10" s="22">
        <v>4700</v>
      </c>
      <c r="C10" s="22">
        <v>4925</v>
      </c>
      <c r="D10" s="22">
        <v>3227</v>
      </c>
      <c r="E10" s="22">
        <v>2711</v>
      </c>
      <c r="F10" s="22">
        <v>2700</v>
      </c>
      <c r="G10" s="4">
        <v>2700</v>
      </c>
      <c r="H10" s="5">
        <f t="shared" si="0"/>
        <v>0</v>
      </c>
      <c r="I10" s="3">
        <f t="shared" si="1"/>
        <v>3652.6</v>
      </c>
      <c r="J10" s="6"/>
      <c r="K10" s="6"/>
      <c r="L10" s="6"/>
      <c r="M10" s="6"/>
      <c r="N10" s="6"/>
      <c r="O10" s="6"/>
    </row>
    <row r="11" spans="1:15" ht="15.75" thickBot="1" x14ac:dyDescent="0.3">
      <c r="A11" s="9" t="s">
        <v>5</v>
      </c>
      <c r="B11" s="22">
        <v>62349</v>
      </c>
      <c r="C11" s="22">
        <v>65466</v>
      </c>
      <c r="D11" s="22">
        <v>44919</v>
      </c>
      <c r="E11" s="22">
        <v>37732</v>
      </c>
      <c r="F11" s="22">
        <v>41844</v>
      </c>
      <c r="G11" s="4">
        <v>39750</v>
      </c>
      <c r="H11" s="5">
        <f t="shared" si="0"/>
        <v>-5.0043016919988528</v>
      </c>
      <c r="I11" s="3">
        <f t="shared" si="1"/>
        <v>50462</v>
      </c>
      <c r="J11" s="6"/>
      <c r="K11" s="6"/>
      <c r="L11" s="6"/>
      <c r="M11" s="6"/>
      <c r="N11" s="6"/>
      <c r="O11" s="6"/>
    </row>
    <row r="12" spans="1:15" ht="15.75" thickBot="1" x14ac:dyDescent="0.3">
      <c r="A12" s="43" t="s">
        <v>6</v>
      </c>
      <c r="B12" s="44">
        <v>96596</v>
      </c>
      <c r="C12" s="44">
        <v>101415</v>
      </c>
      <c r="D12" s="44">
        <v>71868</v>
      </c>
      <c r="E12" s="44">
        <v>60935</v>
      </c>
      <c r="F12" s="44">
        <v>64442</v>
      </c>
      <c r="G12" s="45">
        <v>59468</v>
      </c>
      <c r="H12" s="42">
        <f t="shared" si="0"/>
        <v>-7.7185686353620309</v>
      </c>
      <c r="I12" s="41">
        <f t="shared" si="1"/>
        <v>79051.199999999997</v>
      </c>
      <c r="J12" s="6"/>
      <c r="K12" s="6"/>
      <c r="L12" s="6"/>
      <c r="M12" s="6"/>
      <c r="N12" s="6"/>
      <c r="O12" s="6"/>
    </row>
    <row r="13" spans="1:15" x14ac:dyDescent="0.25">
      <c r="A13" s="7" t="s">
        <v>2</v>
      </c>
      <c r="B13" s="22">
        <v>79851</v>
      </c>
      <c r="C13" s="22">
        <v>91096</v>
      </c>
      <c r="D13" s="22">
        <v>67285</v>
      </c>
      <c r="E13" s="22">
        <v>54969</v>
      </c>
      <c r="F13" s="22">
        <v>44301</v>
      </c>
      <c r="G13" s="4">
        <v>71403</v>
      </c>
      <c r="H13" s="5">
        <f t="shared" si="0"/>
        <v>61.176948601611699</v>
      </c>
      <c r="I13" s="3">
        <f t="shared" si="1"/>
        <v>67500.399999999994</v>
      </c>
      <c r="J13" s="10"/>
      <c r="K13" s="6"/>
      <c r="L13" s="6"/>
      <c r="M13" s="6"/>
      <c r="N13" s="6"/>
      <c r="O13" s="6"/>
    </row>
    <row r="14" spans="1:15" x14ac:dyDescent="0.25">
      <c r="A14" s="7" t="s">
        <v>3</v>
      </c>
      <c r="B14" s="22">
        <v>79579</v>
      </c>
      <c r="C14" s="22">
        <v>78413</v>
      </c>
      <c r="D14" s="22">
        <v>62788</v>
      </c>
      <c r="E14" s="22">
        <v>45614</v>
      </c>
      <c r="F14" s="22">
        <v>30409</v>
      </c>
      <c r="G14" s="4">
        <v>89068</v>
      </c>
      <c r="H14" s="5">
        <f t="shared" si="0"/>
        <v>192.9001282515045</v>
      </c>
      <c r="I14" s="3">
        <f t="shared" si="1"/>
        <v>59360.6</v>
      </c>
      <c r="J14" s="6"/>
      <c r="K14" s="6"/>
      <c r="L14" s="6"/>
      <c r="M14" s="6"/>
      <c r="N14" s="6"/>
      <c r="O14" s="6"/>
    </row>
    <row r="15" spans="1:15" x14ac:dyDescent="0.25">
      <c r="A15" s="8" t="s">
        <v>4</v>
      </c>
      <c r="B15" s="22">
        <v>151037</v>
      </c>
      <c r="C15" s="22">
        <v>157609</v>
      </c>
      <c r="D15" s="22">
        <v>127315</v>
      </c>
      <c r="E15" s="22">
        <v>189950</v>
      </c>
      <c r="F15" s="22">
        <v>81000</v>
      </c>
      <c r="G15" s="4">
        <v>140308</v>
      </c>
      <c r="H15" s="5">
        <f t="shared" si="0"/>
        <v>73.219753086419757</v>
      </c>
      <c r="I15" s="3">
        <f t="shared" si="1"/>
        <v>141382.20000000001</v>
      </c>
      <c r="J15" s="6"/>
      <c r="K15" s="6"/>
      <c r="L15" s="6"/>
      <c r="M15" s="6"/>
      <c r="N15" s="6"/>
      <c r="O15" s="6"/>
    </row>
    <row r="16" spans="1:15" ht="15.75" thickBot="1" x14ac:dyDescent="0.3">
      <c r="A16" s="9" t="s">
        <v>5</v>
      </c>
      <c r="B16" s="22">
        <v>172863</v>
      </c>
      <c r="C16" s="22">
        <v>184980</v>
      </c>
      <c r="D16" s="22">
        <v>144178</v>
      </c>
      <c r="E16" s="22">
        <v>104917</v>
      </c>
      <c r="F16" s="22">
        <v>83050</v>
      </c>
      <c r="G16" s="4">
        <v>190932</v>
      </c>
      <c r="H16" s="5">
        <f t="shared" si="0"/>
        <v>129.90006020469596</v>
      </c>
      <c r="I16" s="3">
        <f t="shared" si="1"/>
        <v>137997.6</v>
      </c>
      <c r="J16" s="6"/>
      <c r="K16" s="6"/>
      <c r="L16" s="6"/>
      <c r="M16" s="6"/>
      <c r="N16" s="6"/>
      <c r="O16" s="6"/>
    </row>
    <row r="17" spans="1:15" ht="15.75" thickBot="1" x14ac:dyDescent="0.3">
      <c r="A17" s="39" t="s">
        <v>7</v>
      </c>
      <c r="B17" s="40">
        <v>483330</v>
      </c>
      <c r="C17" s="40">
        <v>512098</v>
      </c>
      <c r="D17" s="40">
        <v>401566</v>
      </c>
      <c r="E17" s="40">
        <v>395450</v>
      </c>
      <c r="F17" s="40">
        <v>238760</v>
      </c>
      <c r="G17" s="41">
        <v>491711</v>
      </c>
      <c r="H17" s="42">
        <f t="shared" si="0"/>
        <v>105.94362539788909</v>
      </c>
      <c r="I17" s="41">
        <f t="shared" si="1"/>
        <v>406240.8</v>
      </c>
      <c r="J17" s="6"/>
      <c r="K17" s="6"/>
      <c r="L17" s="6"/>
      <c r="M17" s="6"/>
      <c r="N17" s="6"/>
      <c r="O17" s="6"/>
    </row>
    <row r="18" spans="1:15" x14ac:dyDescent="0.25">
      <c r="A18" s="7" t="s">
        <v>2</v>
      </c>
      <c r="B18" s="22">
        <v>38000</v>
      </c>
      <c r="C18" s="22">
        <v>50000</v>
      </c>
      <c r="D18" s="22">
        <v>55800</v>
      </c>
      <c r="E18" s="22">
        <v>70000</v>
      </c>
      <c r="F18" s="22">
        <v>73000</v>
      </c>
      <c r="G18" s="4">
        <v>73000</v>
      </c>
      <c r="H18" s="5">
        <f t="shared" si="0"/>
        <v>0</v>
      </c>
      <c r="I18" s="3">
        <f t="shared" si="1"/>
        <v>57360</v>
      </c>
      <c r="J18" s="6"/>
      <c r="K18" s="6"/>
      <c r="L18" s="6"/>
      <c r="M18" s="6"/>
      <c r="N18" s="6"/>
      <c r="O18" s="6"/>
    </row>
    <row r="19" spans="1:15" x14ac:dyDescent="0.25">
      <c r="A19" s="7" t="s">
        <v>3</v>
      </c>
      <c r="B19" s="22">
        <v>89000</v>
      </c>
      <c r="C19" s="22">
        <v>90000</v>
      </c>
      <c r="D19" s="22">
        <v>80000</v>
      </c>
      <c r="E19" s="22">
        <v>72000</v>
      </c>
      <c r="F19" s="22">
        <v>100000</v>
      </c>
      <c r="G19" s="4">
        <v>100000</v>
      </c>
      <c r="H19" s="5">
        <f t="shared" si="0"/>
        <v>0</v>
      </c>
      <c r="I19" s="3">
        <f t="shared" si="1"/>
        <v>86200</v>
      </c>
      <c r="J19" s="6"/>
      <c r="K19" s="6"/>
      <c r="L19" s="6"/>
      <c r="M19" s="6"/>
      <c r="N19" s="6"/>
      <c r="O19" s="6"/>
    </row>
    <row r="20" spans="1:15" x14ac:dyDescent="0.25">
      <c r="A20" s="8" t="s">
        <v>4</v>
      </c>
      <c r="B20" s="22">
        <v>72000</v>
      </c>
      <c r="C20" s="22">
        <v>65000</v>
      </c>
      <c r="D20" s="22">
        <v>70000</v>
      </c>
      <c r="E20" s="22">
        <v>70000</v>
      </c>
      <c r="F20" s="22">
        <v>60000</v>
      </c>
      <c r="G20" s="4">
        <v>70000</v>
      </c>
      <c r="H20" s="5">
        <f t="shared" si="0"/>
        <v>16.666666666666668</v>
      </c>
      <c r="I20" s="3">
        <f t="shared" si="1"/>
        <v>67400</v>
      </c>
      <c r="J20" s="6"/>
      <c r="K20" s="6"/>
      <c r="L20" s="6"/>
      <c r="M20" s="6"/>
      <c r="N20" s="6"/>
      <c r="O20" s="6"/>
    </row>
    <row r="21" spans="1:15" ht="15.75" thickBot="1" x14ac:dyDescent="0.3">
      <c r="A21" s="8" t="s">
        <v>5</v>
      </c>
      <c r="B21" s="22">
        <v>70000</v>
      </c>
      <c r="C21" s="22">
        <v>83000</v>
      </c>
      <c r="D21" s="22">
        <v>65000</v>
      </c>
      <c r="E21" s="22">
        <v>89000</v>
      </c>
      <c r="F21" s="22">
        <v>95000</v>
      </c>
      <c r="G21" s="4">
        <v>95000</v>
      </c>
      <c r="H21" s="5">
        <f t="shared" si="0"/>
        <v>0</v>
      </c>
      <c r="I21" s="3">
        <f t="shared" si="1"/>
        <v>80400</v>
      </c>
      <c r="J21" s="6"/>
      <c r="K21" s="6"/>
      <c r="L21" s="6"/>
      <c r="M21" s="6"/>
      <c r="N21" s="6"/>
      <c r="O21" s="6"/>
    </row>
    <row r="22" spans="1:15" ht="15.75" thickBot="1" x14ac:dyDescent="0.3">
      <c r="A22" s="53" t="s">
        <v>8</v>
      </c>
      <c r="B22" s="40">
        <v>269000</v>
      </c>
      <c r="C22" s="40">
        <v>288000</v>
      </c>
      <c r="D22" s="40">
        <v>270800</v>
      </c>
      <c r="E22" s="40">
        <v>301000</v>
      </c>
      <c r="F22" s="40">
        <v>328000</v>
      </c>
      <c r="G22" s="41">
        <v>338000</v>
      </c>
      <c r="H22" s="42">
        <f t="shared" si="0"/>
        <v>3.0487804878048781</v>
      </c>
      <c r="I22" s="41">
        <f t="shared" si="1"/>
        <v>291360</v>
      </c>
      <c r="J22" s="6"/>
      <c r="K22" s="6"/>
      <c r="L22" s="6"/>
      <c r="M22" s="6"/>
      <c r="N22" s="6"/>
      <c r="O22" s="6"/>
    </row>
    <row r="23" spans="1:15" x14ac:dyDescent="0.25">
      <c r="A23" s="7" t="s">
        <v>2</v>
      </c>
      <c r="B23" s="22">
        <v>5500</v>
      </c>
      <c r="C23" s="22">
        <v>8000</v>
      </c>
      <c r="D23" s="22">
        <v>7900</v>
      </c>
      <c r="E23" s="22">
        <v>5700</v>
      </c>
      <c r="F23" s="22">
        <v>4600</v>
      </c>
      <c r="G23" s="4">
        <v>4000</v>
      </c>
      <c r="H23" s="5">
        <f t="shared" si="0"/>
        <v>-13.043478260869565</v>
      </c>
      <c r="I23" s="3">
        <f t="shared" si="1"/>
        <v>6340</v>
      </c>
      <c r="J23" s="6"/>
      <c r="K23" s="6"/>
      <c r="L23" s="6"/>
      <c r="M23" s="6"/>
      <c r="N23" s="6"/>
      <c r="O23" s="6"/>
    </row>
    <row r="24" spans="1:15" x14ac:dyDescent="0.25">
      <c r="A24" s="7" t="s">
        <v>3</v>
      </c>
      <c r="B24" s="22">
        <v>6500</v>
      </c>
      <c r="C24" s="22">
        <v>7000</v>
      </c>
      <c r="D24" s="22">
        <v>6300</v>
      </c>
      <c r="E24" s="22">
        <v>4200</v>
      </c>
      <c r="F24" s="22">
        <v>2700</v>
      </c>
      <c r="G24" s="4">
        <v>4400</v>
      </c>
      <c r="H24" s="5">
        <f t="shared" si="0"/>
        <v>62.962962962962962</v>
      </c>
      <c r="I24" s="3">
        <f t="shared" si="1"/>
        <v>5340</v>
      </c>
      <c r="J24" s="6"/>
      <c r="K24" s="6"/>
      <c r="L24" s="6"/>
      <c r="M24" s="6"/>
      <c r="N24" s="6"/>
      <c r="O24" s="6"/>
    </row>
    <row r="25" spans="1:15" x14ac:dyDescent="0.25">
      <c r="A25" s="8" t="s">
        <v>4</v>
      </c>
      <c r="B25" s="22">
        <v>0</v>
      </c>
      <c r="C25" s="22">
        <v>0</v>
      </c>
      <c r="D25" s="22">
        <v>0</v>
      </c>
      <c r="E25" s="22">
        <v>120</v>
      </c>
      <c r="F25" s="22">
        <v>120</v>
      </c>
      <c r="G25" s="4">
        <v>1620</v>
      </c>
      <c r="H25" s="5">
        <f t="shared" si="0"/>
        <v>1250</v>
      </c>
      <c r="I25" s="3">
        <f t="shared" si="1"/>
        <v>48</v>
      </c>
      <c r="J25" s="6"/>
      <c r="K25" s="6"/>
      <c r="L25" s="6"/>
      <c r="M25" s="6"/>
      <c r="N25" s="6"/>
      <c r="O25" s="6"/>
    </row>
    <row r="26" spans="1:15" ht="15.75" thickBot="1" x14ac:dyDescent="0.3">
      <c r="A26" s="8" t="s">
        <v>5</v>
      </c>
      <c r="B26" s="22">
        <v>9600</v>
      </c>
      <c r="C26" s="22">
        <v>13000</v>
      </c>
      <c r="D26" s="22">
        <v>10400</v>
      </c>
      <c r="E26" s="22">
        <v>8400</v>
      </c>
      <c r="F26" s="22">
        <v>5300</v>
      </c>
      <c r="G26" s="4">
        <v>5700</v>
      </c>
      <c r="H26" s="5">
        <f t="shared" si="0"/>
        <v>7.5471698113207548</v>
      </c>
      <c r="I26" s="3">
        <f t="shared" si="1"/>
        <v>9340</v>
      </c>
      <c r="J26" s="6"/>
      <c r="K26" s="6"/>
      <c r="L26" s="6"/>
      <c r="M26" s="6"/>
      <c r="N26" s="6"/>
      <c r="O26" s="6"/>
    </row>
    <row r="27" spans="1:15" ht="15.75" thickBot="1" x14ac:dyDescent="0.3">
      <c r="A27" s="39" t="s">
        <v>9</v>
      </c>
      <c r="B27" s="40">
        <v>21600</v>
      </c>
      <c r="C27" s="40">
        <v>28000</v>
      </c>
      <c r="D27" s="40">
        <v>24600</v>
      </c>
      <c r="E27" s="40">
        <v>18420</v>
      </c>
      <c r="F27" s="40">
        <v>12720</v>
      </c>
      <c r="G27" s="54">
        <v>15720</v>
      </c>
      <c r="H27" s="55">
        <f t="shared" si="0"/>
        <v>23.584905660377359</v>
      </c>
      <c r="I27" s="41">
        <f t="shared" si="1"/>
        <v>21068</v>
      </c>
      <c r="J27" s="6"/>
      <c r="K27" s="6"/>
      <c r="L27" s="6"/>
      <c r="M27" s="6"/>
      <c r="N27" s="6"/>
      <c r="O27" s="6"/>
    </row>
    <row r="28" spans="1:15" x14ac:dyDescent="0.25">
      <c r="A28" s="7" t="s">
        <v>2</v>
      </c>
      <c r="B28" s="22">
        <v>103591</v>
      </c>
      <c r="C28" s="22">
        <v>122305</v>
      </c>
      <c r="D28" s="22">
        <v>80401</v>
      </c>
      <c r="E28" s="22">
        <v>85401</v>
      </c>
      <c r="F28" s="22">
        <v>51520</v>
      </c>
      <c r="G28" s="4">
        <v>92060</v>
      </c>
      <c r="H28" s="5">
        <f t="shared" si="0"/>
        <v>78.687888198757761</v>
      </c>
      <c r="I28" s="3">
        <f t="shared" si="1"/>
        <v>88643.6</v>
      </c>
      <c r="J28" s="6"/>
      <c r="K28" s="6"/>
      <c r="L28" s="6"/>
      <c r="M28" s="6"/>
      <c r="N28" s="6"/>
      <c r="O28" s="6"/>
    </row>
    <row r="29" spans="1:15" x14ac:dyDescent="0.25">
      <c r="A29" s="7" t="s">
        <v>3</v>
      </c>
      <c r="B29" s="22">
        <v>109955</v>
      </c>
      <c r="C29" s="22">
        <v>133890</v>
      </c>
      <c r="D29" s="22">
        <v>100800</v>
      </c>
      <c r="E29" s="22">
        <v>92796</v>
      </c>
      <c r="F29" s="22">
        <v>58560</v>
      </c>
      <c r="G29" s="4">
        <v>125750</v>
      </c>
      <c r="H29" s="5">
        <f t="shared" si="0"/>
        <v>114.73702185792349</v>
      </c>
      <c r="I29" s="3">
        <f t="shared" si="1"/>
        <v>99200.2</v>
      </c>
      <c r="J29" s="6"/>
      <c r="K29" s="6"/>
      <c r="L29" s="6"/>
      <c r="M29" s="6"/>
      <c r="N29" s="6"/>
      <c r="O29" s="6"/>
    </row>
    <row r="30" spans="1:15" x14ac:dyDescent="0.25">
      <c r="A30" s="8" t="s">
        <v>4</v>
      </c>
      <c r="B30" s="22">
        <v>21233</v>
      </c>
      <c r="C30" s="22">
        <v>24667</v>
      </c>
      <c r="D30" s="22">
        <v>21300</v>
      </c>
      <c r="E30" s="22">
        <v>24719</v>
      </c>
      <c r="F30" s="22">
        <v>14020</v>
      </c>
      <c r="G30" s="4">
        <v>22120</v>
      </c>
      <c r="H30" s="5">
        <f t="shared" si="0"/>
        <v>57.774607703281028</v>
      </c>
      <c r="I30" s="3">
        <f t="shared" si="1"/>
        <v>21187.8</v>
      </c>
      <c r="J30" s="6"/>
      <c r="K30" s="6"/>
      <c r="L30" s="6"/>
      <c r="M30" s="6"/>
      <c r="N30" s="6"/>
      <c r="O30" s="6"/>
    </row>
    <row r="31" spans="1:15" ht="15.75" thickBot="1" x14ac:dyDescent="0.3">
      <c r="A31" s="8" t="s">
        <v>5</v>
      </c>
      <c r="B31" s="22">
        <v>173870</v>
      </c>
      <c r="C31" s="22">
        <v>226408</v>
      </c>
      <c r="D31" s="22">
        <v>140180</v>
      </c>
      <c r="E31" s="22">
        <v>136245</v>
      </c>
      <c r="F31" s="22">
        <v>82230</v>
      </c>
      <c r="G31" s="4">
        <v>208140</v>
      </c>
      <c r="H31" s="5">
        <f t="shared" si="0"/>
        <v>153.11929952572055</v>
      </c>
      <c r="I31" s="3">
        <f t="shared" si="1"/>
        <v>151786.6</v>
      </c>
      <c r="J31" s="6"/>
      <c r="K31" s="6"/>
      <c r="L31" s="6"/>
      <c r="M31" s="6"/>
      <c r="N31" s="6"/>
      <c r="O31" s="6"/>
    </row>
    <row r="32" spans="1:15" ht="15.75" thickBot="1" x14ac:dyDescent="0.3">
      <c r="A32" s="39" t="s">
        <v>10</v>
      </c>
      <c r="B32" s="44">
        <v>408649</v>
      </c>
      <c r="C32" s="44">
        <v>507270</v>
      </c>
      <c r="D32" s="44">
        <v>342681</v>
      </c>
      <c r="E32" s="44">
        <v>339161</v>
      </c>
      <c r="F32" s="44">
        <v>206330</v>
      </c>
      <c r="G32" s="54">
        <v>448070</v>
      </c>
      <c r="H32" s="42">
        <f t="shared" si="0"/>
        <v>117.16182813938836</v>
      </c>
      <c r="I32" s="41">
        <f t="shared" si="1"/>
        <v>360818.2</v>
      </c>
      <c r="J32" s="6"/>
      <c r="K32" s="6"/>
      <c r="L32" s="6"/>
      <c r="M32" s="6"/>
      <c r="N32" s="6"/>
      <c r="O32" s="6"/>
    </row>
    <row r="33" spans="1:15" x14ac:dyDescent="0.25">
      <c r="A33" s="7" t="s">
        <v>2</v>
      </c>
      <c r="B33" s="22">
        <v>48808</v>
      </c>
      <c r="C33" s="22">
        <v>33735</v>
      </c>
      <c r="D33" s="22">
        <v>28675</v>
      </c>
      <c r="E33" s="22">
        <v>38500</v>
      </c>
      <c r="F33" s="22">
        <v>35000</v>
      </c>
      <c r="G33" s="4">
        <v>36000</v>
      </c>
      <c r="H33" s="5">
        <f t="shared" si="0"/>
        <v>2.8571428571428572</v>
      </c>
      <c r="I33" s="3">
        <f t="shared" si="1"/>
        <v>36943.599999999999</v>
      </c>
      <c r="J33" s="6"/>
      <c r="K33" s="6"/>
      <c r="L33" s="6"/>
      <c r="M33" s="6"/>
      <c r="N33" s="6"/>
      <c r="O33" s="6"/>
    </row>
    <row r="34" spans="1:15" x14ac:dyDescent="0.25">
      <c r="A34" s="7" t="s">
        <v>3</v>
      </c>
      <c r="B34" s="22">
        <v>8720</v>
      </c>
      <c r="C34" s="22">
        <v>12050</v>
      </c>
      <c r="D34" s="22">
        <v>11050</v>
      </c>
      <c r="E34" s="22">
        <v>9452</v>
      </c>
      <c r="F34" s="22">
        <v>18870</v>
      </c>
      <c r="G34" s="4">
        <v>10470</v>
      </c>
      <c r="H34" s="5">
        <f t="shared" si="0"/>
        <v>-44.515103338632748</v>
      </c>
      <c r="I34" s="3">
        <f t="shared" si="1"/>
        <v>12028.4</v>
      </c>
      <c r="J34" s="6"/>
      <c r="K34" s="6"/>
      <c r="L34" s="6"/>
      <c r="M34" s="6"/>
      <c r="N34" s="6"/>
      <c r="O34" s="6"/>
    </row>
    <row r="35" spans="1:15" x14ac:dyDescent="0.25">
      <c r="A35" s="8" t="s">
        <v>4</v>
      </c>
      <c r="B35" s="22">
        <v>3828</v>
      </c>
      <c r="C35" s="22">
        <v>5415</v>
      </c>
      <c r="D35" s="22">
        <v>4602</v>
      </c>
      <c r="E35" s="22">
        <v>6060</v>
      </c>
      <c r="F35" s="22">
        <v>6000</v>
      </c>
      <c r="G35" s="4">
        <v>6108</v>
      </c>
      <c r="H35" s="5">
        <f t="shared" si="0"/>
        <v>1.8</v>
      </c>
      <c r="I35" s="3">
        <f t="shared" si="1"/>
        <v>5181</v>
      </c>
      <c r="J35" s="6"/>
      <c r="K35" s="6"/>
      <c r="L35" s="6"/>
      <c r="M35" s="6"/>
      <c r="N35" s="6"/>
      <c r="O35" s="6"/>
    </row>
    <row r="36" spans="1:15" ht="15.75" thickBot="1" x14ac:dyDescent="0.3">
      <c r="A36" s="8" t="s">
        <v>5</v>
      </c>
      <c r="B36" s="22">
        <v>59386</v>
      </c>
      <c r="C36" s="22">
        <v>57540</v>
      </c>
      <c r="D36" s="22">
        <v>58450</v>
      </c>
      <c r="E36" s="22">
        <v>68300</v>
      </c>
      <c r="F36" s="22">
        <v>70000</v>
      </c>
      <c r="G36" s="4">
        <v>76544</v>
      </c>
      <c r="H36" s="5">
        <f t="shared" si="0"/>
        <v>9.3485714285714288</v>
      </c>
      <c r="I36" s="3">
        <f t="shared" si="1"/>
        <v>62735.199999999997</v>
      </c>
      <c r="J36" s="6"/>
      <c r="K36" s="6"/>
      <c r="L36" s="6"/>
      <c r="M36" s="6"/>
      <c r="N36" s="6"/>
      <c r="O36" s="6"/>
    </row>
    <row r="37" spans="1:15" ht="15.75" thickBot="1" x14ac:dyDescent="0.3">
      <c r="A37" s="39" t="s">
        <v>11</v>
      </c>
      <c r="B37" s="40">
        <v>120742</v>
      </c>
      <c r="C37" s="40">
        <v>108740</v>
      </c>
      <c r="D37" s="40">
        <v>102777</v>
      </c>
      <c r="E37" s="40">
        <v>122312</v>
      </c>
      <c r="F37" s="40">
        <v>129870</v>
      </c>
      <c r="G37" s="54">
        <v>129122</v>
      </c>
      <c r="H37" s="42">
        <f t="shared" si="0"/>
        <v>-0.57596057596057593</v>
      </c>
      <c r="I37" s="41">
        <f t="shared" si="1"/>
        <v>116888.2</v>
      </c>
      <c r="J37" s="6"/>
      <c r="K37" s="6"/>
      <c r="L37" s="6"/>
      <c r="M37" s="6"/>
      <c r="N37" s="6"/>
      <c r="O37" s="6"/>
    </row>
    <row r="38" spans="1:15" x14ac:dyDescent="0.25">
      <c r="A38" s="7" t="s">
        <v>2</v>
      </c>
      <c r="B38" s="24">
        <v>15</v>
      </c>
      <c r="C38" s="24">
        <v>15</v>
      </c>
      <c r="D38" s="24">
        <v>50</v>
      </c>
      <c r="E38" s="24">
        <v>30</v>
      </c>
      <c r="F38" s="24">
        <v>20</v>
      </c>
      <c r="G38" s="4">
        <v>30</v>
      </c>
      <c r="H38" s="5">
        <f t="shared" si="0"/>
        <v>50</v>
      </c>
      <c r="I38" s="3">
        <f t="shared" si="1"/>
        <v>26</v>
      </c>
      <c r="J38" s="6"/>
      <c r="K38" s="6"/>
      <c r="L38" s="11"/>
      <c r="M38" s="10"/>
      <c r="N38" s="10"/>
      <c r="O38" s="6"/>
    </row>
    <row r="39" spans="1:15" x14ac:dyDescent="0.25">
      <c r="A39" s="7" t="s">
        <v>3</v>
      </c>
      <c r="B39" s="24">
        <v>2000</v>
      </c>
      <c r="C39" s="22">
        <v>1085</v>
      </c>
      <c r="D39" s="22">
        <v>2100</v>
      </c>
      <c r="E39" s="24">
        <v>1500</v>
      </c>
      <c r="F39" s="24">
        <v>400</v>
      </c>
      <c r="G39" s="4">
        <v>4860</v>
      </c>
      <c r="H39" s="5">
        <f t="shared" si="0"/>
        <v>1115</v>
      </c>
      <c r="I39" s="3">
        <f t="shared" si="1"/>
        <v>1417</v>
      </c>
      <c r="J39" s="6"/>
      <c r="K39" s="6"/>
      <c r="L39" s="11"/>
      <c r="M39" s="10"/>
      <c r="N39" s="10"/>
      <c r="O39" s="6"/>
    </row>
    <row r="40" spans="1:15" x14ac:dyDescent="0.25">
      <c r="A40" s="8" t="s">
        <v>4</v>
      </c>
      <c r="B40" s="22">
        <v>39000</v>
      </c>
      <c r="C40" s="22">
        <v>27300</v>
      </c>
      <c r="D40" s="22">
        <v>52000</v>
      </c>
      <c r="E40" s="24">
        <v>31200</v>
      </c>
      <c r="F40" s="24">
        <v>28000</v>
      </c>
      <c r="G40" s="4">
        <v>30800</v>
      </c>
      <c r="H40" s="5">
        <f t="shared" si="0"/>
        <v>10</v>
      </c>
      <c r="I40" s="3">
        <f t="shared" si="1"/>
        <v>35500</v>
      </c>
      <c r="J40" s="6"/>
      <c r="K40" s="6"/>
      <c r="L40" s="11"/>
      <c r="M40" s="10"/>
      <c r="N40" s="10"/>
      <c r="O40" s="6"/>
    </row>
    <row r="41" spans="1:15" ht="15.75" thickBot="1" x14ac:dyDescent="0.3">
      <c r="A41" s="8" t="s">
        <v>5</v>
      </c>
      <c r="B41" s="22">
        <v>2000</v>
      </c>
      <c r="C41" s="22">
        <v>1700</v>
      </c>
      <c r="D41" s="22">
        <v>1600</v>
      </c>
      <c r="E41" s="24">
        <v>1000</v>
      </c>
      <c r="F41" s="24">
        <v>900</v>
      </c>
      <c r="G41" s="4">
        <v>2040</v>
      </c>
      <c r="H41" s="5">
        <f t="shared" si="0"/>
        <v>126.66666666666667</v>
      </c>
      <c r="I41" s="3">
        <f t="shared" si="1"/>
        <v>1440</v>
      </c>
      <c r="J41" s="10"/>
      <c r="K41" s="6"/>
      <c r="L41" s="11"/>
      <c r="M41" s="10"/>
      <c r="N41" s="10"/>
      <c r="O41" s="6"/>
    </row>
    <row r="42" spans="1:15" ht="15.75" thickBot="1" x14ac:dyDescent="0.3">
      <c r="A42" s="39" t="s">
        <v>12</v>
      </c>
      <c r="B42" s="40">
        <v>43015</v>
      </c>
      <c r="C42" s="40">
        <v>30100</v>
      </c>
      <c r="D42" s="40">
        <v>55750</v>
      </c>
      <c r="E42" s="40">
        <v>33730</v>
      </c>
      <c r="F42" s="40">
        <v>29320</v>
      </c>
      <c r="G42" s="54">
        <v>37730</v>
      </c>
      <c r="H42" s="42">
        <f t="shared" si="0"/>
        <v>28.683492496589359</v>
      </c>
      <c r="I42" s="41">
        <f t="shared" si="1"/>
        <v>38383</v>
      </c>
      <c r="J42" s="6"/>
      <c r="K42" s="6"/>
      <c r="L42" s="6"/>
      <c r="M42" s="6"/>
      <c r="N42" s="6"/>
      <c r="O42" s="6"/>
    </row>
    <row r="43" spans="1:15" x14ac:dyDescent="0.25">
      <c r="A43" s="7" t="s">
        <v>2</v>
      </c>
      <c r="B43" s="22">
        <v>6820</v>
      </c>
      <c r="C43" s="22">
        <v>7053</v>
      </c>
      <c r="D43" s="22">
        <v>5933</v>
      </c>
      <c r="E43" s="22">
        <v>5574</v>
      </c>
      <c r="F43" s="22">
        <v>5384</v>
      </c>
      <c r="G43" s="4">
        <v>6638</v>
      </c>
      <c r="H43" s="5">
        <f t="shared" si="0"/>
        <v>23.291233283803862</v>
      </c>
      <c r="I43" s="3">
        <f t="shared" si="1"/>
        <v>6152.8</v>
      </c>
      <c r="J43" s="10"/>
      <c r="K43" s="6"/>
      <c r="L43" s="6"/>
      <c r="M43" s="6"/>
      <c r="N43" s="6"/>
      <c r="O43" s="6"/>
    </row>
    <row r="44" spans="1:15" x14ac:dyDescent="0.25">
      <c r="A44" s="7" t="s">
        <v>3</v>
      </c>
      <c r="B44" s="22">
        <v>485</v>
      </c>
      <c r="C44" s="22">
        <v>473</v>
      </c>
      <c r="D44" s="22">
        <v>454</v>
      </c>
      <c r="E44" s="22">
        <v>442</v>
      </c>
      <c r="F44" s="22">
        <v>438</v>
      </c>
      <c r="G44" s="4">
        <v>681</v>
      </c>
      <c r="H44" s="5">
        <f t="shared" si="0"/>
        <v>55.479452054794521</v>
      </c>
      <c r="I44" s="3">
        <f t="shared" si="1"/>
        <v>458.4</v>
      </c>
      <c r="J44" s="6"/>
      <c r="K44" s="6"/>
      <c r="L44" s="6"/>
      <c r="M44" s="6"/>
      <c r="N44" s="6"/>
      <c r="O44" s="6"/>
    </row>
    <row r="45" spans="1:15" x14ac:dyDescent="0.25">
      <c r="A45" s="8" t="s">
        <v>4</v>
      </c>
      <c r="B45" s="22">
        <v>18322</v>
      </c>
      <c r="C45" s="22">
        <v>18546</v>
      </c>
      <c r="D45" s="22">
        <v>17251</v>
      </c>
      <c r="E45" s="22">
        <v>17068</v>
      </c>
      <c r="F45" s="22">
        <v>16060</v>
      </c>
      <c r="G45" s="4">
        <v>18503</v>
      </c>
      <c r="H45" s="5">
        <f t="shared" si="0"/>
        <v>15.211706102117061</v>
      </c>
      <c r="I45" s="3">
        <f t="shared" si="1"/>
        <v>17449.400000000001</v>
      </c>
      <c r="J45" s="6"/>
      <c r="K45" s="6"/>
      <c r="L45" s="6"/>
      <c r="M45" s="6"/>
      <c r="N45" s="6"/>
      <c r="O45" s="6"/>
    </row>
    <row r="46" spans="1:15" ht="15.75" thickBot="1" x14ac:dyDescent="0.3">
      <c r="A46" s="8" t="s">
        <v>5</v>
      </c>
      <c r="B46" s="22">
        <v>4300</v>
      </c>
      <c r="C46" s="22">
        <v>4500</v>
      </c>
      <c r="D46" s="22">
        <v>2818</v>
      </c>
      <c r="E46" s="22">
        <v>2064</v>
      </c>
      <c r="F46" s="22">
        <v>1739</v>
      </c>
      <c r="G46" s="4">
        <v>3040</v>
      </c>
      <c r="H46" s="5">
        <f t="shared" si="0"/>
        <v>74.813110983323753</v>
      </c>
      <c r="I46" s="3">
        <f t="shared" si="1"/>
        <v>3084.2</v>
      </c>
      <c r="J46" s="6"/>
      <c r="K46" s="6"/>
      <c r="L46" s="6"/>
      <c r="M46" s="6"/>
      <c r="N46" s="6"/>
      <c r="O46" s="6"/>
    </row>
    <row r="47" spans="1:15" ht="15.75" thickBot="1" x14ac:dyDescent="0.3">
      <c r="A47" s="39" t="s">
        <v>20</v>
      </c>
      <c r="B47" s="40">
        <v>29927</v>
      </c>
      <c r="C47" s="40">
        <v>30572</v>
      </c>
      <c r="D47" s="40">
        <v>26456</v>
      </c>
      <c r="E47" s="40">
        <v>25148</v>
      </c>
      <c r="F47" s="40">
        <v>23621</v>
      </c>
      <c r="G47" s="41">
        <v>28862</v>
      </c>
      <c r="H47" s="42">
        <f t="shared" si="0"/>
        <v>22.187883662842385</v>
      </c>
      <c r="I47" s="41">
        <f t="shared" si="1"/>
        <v>27144.799999999999</v>
      </c>
      <c r="J47" s="6"/>
      <c r="K47" s="6"/>
      <c r="L47" s="6"/>
      <c r="M47" s="6"/>
      <c r="N47" s="6"/>
      <c r="O47" s="6"/>
    </row>
    <row r="48" spans="1:15" ht="15.75" thickBot="1" x14ac:dyDescent="0.3">
      <c r="A48" s="29"/>
      <c r="B48" s="29"/>
      <c r="C48" s="29"/>
      <c r="D48" s="29"/>
      <c r="E48" s="29"/>
      <c r="F48" s="29"/>
      <c r="G48" s="29"/>
      <c r="H48" s="29"/>
      <c r="I48" s="16"/>
      <c r="J48" s="26" t="s">
        <v>13</v>
      </c>
      <c r="K48" s="27"/>
      <c r="L48" s="27"/>
      <c r="M48" s="27"/>
      <c r="N48" s="17"/>
      <c r="O48" s="12"/>
    </row>
    <row r="49" spans="1:15" ht="23.25" thickBot="1" x14ac:dyDescent="0.3">
      <c r="A49" s="56" t="s">
        <v>1</v>
      </c>
      <c r="B49" s="57">
        <v>2018</v>
      </c>
      <c r="C49" s="58">
        <v>2019</v>
      </c>
      <c r="D49" s="58">
        <v>2020</v>
      </c>
      <c r="E49" s="58">
        <v>2021</v>
      </c>
      <c r="F49" s="58">
        <v>2022</v>
      </c>
      <c r="G49" s="50" t="s">
        <v>22</v>
      </c>
      <c r="H49" s="69" t="s">
        <v>23</v>
      </c>
      <c r="I49" s="70" t="s">
        <v>24</v>
      </c>
      <c r="J49" s="77" t="s">
        <v>28</v>
      </c>
      <c r="K49" s="78" t="s">
        <v>26</v>
      </c>
      <c r="L49" s="79" t="s">
        <v>27</v>
      </c>
      <c r="M49" s="80" t="s">
        <v>24</v>
      </c>
      <c r="N49" s="6"/>
      <c r="O49" s="6"/>
    </row>
    <row r="50" spans="1:15" x14ac:dyDescent="0.25">
      <c r="A50" s="59" t="s">
        <v>14</v>
      </c>
      <c r="B50" s="62">
        <f>SUM(B8,B13,B18,B23,B28,B33,B38,B43)</f>
        <v>311832</v>
      </c>
      <c r="C50" s="63">
        <f>SUM(C8,C13,C18,C23,C28,C33,C38,C43)</f>
        <v>342913</v>
      </c>
      <c r="D50" s="63">
        <f t="shared" ref="D50:F50" si="2">SUM(D8,D13,D18,D23,D28,D33,D38,D43)</f>
        <v>269607</v>
      </c>
      <c r="E50" s="63">
        <f t="shared" si="2"/>
        <v>279966</v>
      </c>
      <c r="F50" s="64">
        <f t="shared" si="2"/>
        <v>233023</v>
      </c>
      <c r="G50" s="25">
        <f>SUM(G8,G13,G18,G23,G28,G33,G38,G43)</f>
        <v>299449</v>
      </c>
      <c r="H50" s="5">
        <f>(G50-F50)*100/F50</f>
        <v>28.506198958901052</v>
      </c>
      <c r="I50" s="71">
        <f>AVERAGE(B50:F50)</f>
        <v>287468.2</v>
      </c>
      <c r="J50" s="18">
        <f xml:space="preserve"> (F50-E50)*100/E50</f>
        <v>-16.76739318345799</v>
      </c>
      <c r="K50" s="72">
        <f>(G50-F50)*100/F50</f>
        <v>28.506198958901052</v>
      </c>
      <c r="L50" s="72">
        <f>(G50-E50)*100/E50</f>
        <v>6.9590593143453132</v>
      </c>
      <c r="M50" s="75">
        <f>(G50-I50)*100/I50</f>
        <v>4.1676957660012439</v>
      </c>
      <c r="N50" s="6"/>
      <c r="O50" s="6"/>
    </row>
    <row r="51" spans="1:15" x14ac:dyDescent="0.25">
      <c r="A51" s="59" t="s">
        <v>15</v>
      </c>
      <c r="B51" s="65">
        <f>SUM(B44,B39,B34,B29,B24,B19,B14,B9)</f>
        <v>296539</v>
      </c>
      <c r="C51" s="66">
        <f>SUM(C44,C39,C34,C29,C24,C19,C14,C9)</f>
        <v>323226</v>
      </c>
      <c r="D51" s="66">
        <f t="shared" ref="D51:F51" si="3">SUM(D44,D39,D34,D29,D24,D19,D14,D9)</f>
        <v>263651</v>
      </c>
      <c r="E51" s="66">
        <f t="shared" si="3"/>
        <v>226704</v>
      </c>
      <c r="F51" s="67">
        <f t="shared" si="3"/>
        <v>212077</v>
      </c>
      <c r="G51" s="25">
        <f t="shared" ref="G51:G53" si="4">SUM(G9,G14,G19,G24,G29,G34,G39,G44)</f>
        <v>335929</v>
      </c>
      <c r="H51" s="5">
        <f>(G51-F51)*100/F51</f>
        <v>58.399543562008141</v>
      </c>
      <c r="I51" s="71">
        <f>AVERAGE(B51:F51)</f>
        <v>264439.40000000002</v>
      </c>
      <c r="J51" s="19">
        <f xml:space="preserve"> (F51-E51)*100/E51</f>
        <v>-6.4520255487331495</v>
      </c>
      <c r="K51" s="73">
        <f>(G51-F51)*100/F51</f>
        <v>58.399543562008141</v>
      </c>
      <c r="L51" s="73">
        <f>(G51-E51)*100/E51</f>
        <v>48.179564542310679</v>
      </c>
      <c r="M51" s="75">
        <f>(G51-I51)*100/I51</f>
        <v>27.03439805112248</v>
      </c>
      <c r="N51" s="6"/>
      <c r="O51" s="6"/>
    </row>
    <row r="52" spans="1:15" x14ac:dyDescent="0.25">
      <c r="A52" s="60" t="s">
        <v>16</v>
      </c>
      <c r="B52" s="65">
        <f>SUM(B10,B15,B20,B25,B30,B35,B40,B45)</f>
        <v>310120</v>
      </c>
      <c r="C52" s="65">
        <f t="shared" ref="C52:F52" si="5">SUM(C10,C15,C20,C25,C30,C35,C40,C45)</f>
        <v>303462</v>
      </c>
      <c r="D52" s="65">
        <f t="shared" si="5"/>
        <v>295695</v>
      </c>
      <c r="E52" s="65">
        <f t="shared" si="5"/>
        <v>341828</v>
      </c>
      <c r="F52" s="67">
        <f t="shared" si="5"/>
        <v>207900</v>
      </c>
      <c r="G52" s="25">
        <f t="shared" si="4"/>
        <v>292159</v>
      </c>
      <c r="H52" s="5">
        <f>(G52-F52)*100/F52</f>
        <v>40.528619528619529</v>
      </c>
      <c r="I52" s="71">
        <f>AVERAGE(B52:F52)</f>
        <v>291801</v>
      </c>
      <c r="J52" s="19">
        <f xml:space="preserve"> (F52-E52)*100/E52</f>
        <v>-39.179938448576479</v>
      </c>
      <c r="K52" s="73">
        <f>(G52-F52)*100/F52</f>
        <v>40.528619528619529</v>
      </c>
      <c r="L52" s="21">
        <f>(G52-E52)*100/E52</f>
        <v>-14.530407105327825</v>
      </c>
      <c r="M52" s="75">
        <f>(G52-I52)*100/I52</f>
        <v>0.12268635131476588</v>
      </c>
      <c r="N52" s="6"/>
      <c r="O52" s="6"/>
    </row>
    <row r="53" spans="1:15" ht="15.75" thickBot="1" x14ac:dyDescent="0.3">
      <c r="A53" s="61" t="s">
        <v>17</v>
      </c>
      <c r="B53" s="65">
        <f>SUM(B11,B16,B21,B26,B31,B36,B41,B46)</f>
        <v>554368</v>
      </c>
      <c r="C53" s="65">
        <f t="shared" ref="C53:F53" si="6">SUM(C11,C16,C21,C26,C31,C36,C41,C46)</f>
        <v>636594</v>
      </c>
      <c r="D53" s="65">
        <f t="shared" si="6"/>
        <v>467545</v>
      </c>
      <c r="E53" s="65">
        <f t="shared" si="6"/>
        <v>447658</v>
      </c>
      <c r="F53" s="68">
        <f t="shared" si="6"/>
        <v>380063</v>
      </c>
      <c r="G53" s="25">
        <f t="shared" si="4"/>
        <v>621146</v>
      </c>
      <c r="H53" s="5">
        <f>(G53-F53)*100/F53</f>
        <v>63.432378316226519</v>
      </c>
      <c r="I53" s="71">
        <f>AVERAGE(B53:F53)</f>
        <v>497245.6</v>
      </c>
      <c r="J53" s="20">
        <f xml:space="preserve"> (F53-E53)*100/E53</f>
        <v>-15.099696643419753</v>
      </c>
      <c r="K53" s="74">
        <f>(G53-F53)*100/F53</f>
        <v>63.432378316226519</v>
      </c>
      <c r="L53" s="74">
        <f>(G53-E53)*100/E53</f>
        <v>38.754584973350191</v>
      </c>
      <c r="M53" s="76">
        <f>(G53-I53)*100/I53</f>
        <v>24.917344668308786</v>
      </c>
      <c r="N53" s="6"/>
      <c r="O53" s="6"/>
    </row>
    <row r="54" spans="1:15" ht="16.5" thickBot="1" x14ac:dyDescent="0.3">
      <c r="A54" s="113" t="s">
        <v>18</v>
      </c>
      <c r="B54" s="114">
        <f>SUM(B50:B53)</f>
        <v>1472859</v>
      </c>
      <c r="C54" s="115">
        <f>SUM(C50:C53)</f>
        <v>1606195</v>
      </c>
      <c r="D54" s="115">
        <f>SUM(D50:D53)</f>
        <v>1296498</v>
      </c>
      <c r="E54" s="115">
        <f>SUM(E50:E53)</f>
        <v>1296156</v>
      </c>
      <c r="F54" s="115">
        <f>SUM(F50:F53)</f>
        <v>1033063</v>
      </c>
      <c r="G54" s="116">
        <f t="shared" ref="G54" si="7">SUM(G50:G53)</f>
        <v>1548683</v>
      </c>
      <c r="H54" s="117">
        <f>(G54-F54)*100/F54</f>
        <v>49.911767239752081</v>
      </c>
      <c r="I54" s="118">
        <f>AVERAGE(B54:F54)</f>
        <v>1340954.2</v>
      </c>
      <c r="J54" s="119">
        <f xml:space="preserve"> (F54-E54)*100/E54</f>
        <v>-20.29794253160885</v>
      </c>
      <c r="K54" s="120">
        <f>(G54-F54)*100/F54</f>
        <v>49.911767239752081</v>
      </c>
      <c r="L54" s="120">
        <f>(G54-E54)*100/E54</f>
        <v>19.482762877307977</v>
      </c>
      <c r="M54" s="121">
        <f>(G54-I54)*100/I54</f>
        <v>15.491118190315527</v>
      </c>
      <c r="N54" s="6"/>
      <c r="O54" s="6"/>
    </row>
    <row r="55" spans="1:15" x14ac:dyDescent="0.25">
      <c r="F55" s="14"/>
      <c r="G55" s="1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</sheetData>
  <mergeCells count="6">
    <mergeCell ref="J48:M48"/>
    <mergeCell ref="B4:H4"/>
    <mergeCell ref="B5:C6"/>
    <mergeCell ref="G5:H5"/>
    <mergeCell ref="G6:H6"/>
    <mergeCell ref="A48:H48"/>
  </mergeCells>
  <pageMargins left="0" right="0" top="0" bottom="0" header="0" footer="0"/>
  <pageSetup paperSize="9" scale="8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EF00-6EFE-4144-AF57-8DDD395CD053}">
  <dimension ref="A4:N23"/>
  <sheetViews>
    <sheetView topLeftCell="A6" workbookViewId="0">
      <selection activeCell="J20" sqref="J20"/>
    </sheetView>
  </sheetViews>
  <sheetFormatPr baseColWidth="10" defaultRowHeight="15" x14ac:dyDescent="0.25"/>
  <cols>
    <col min="1" max="1" width="16.28515625" customWidth="1"/>
    <col min="2" max="2" width="10.140625" customWidth="1"/>
    <col min="3" max="3" width="11" customWidth="1"/>
    <col min="4" max="4" width="10.140625" customWidth="1"/>
    <col min="5" max="5" width="8.85546875" customWidth="1"/>
    <col min="6" max="6" width="8.5703125" customWidth="1"/>
    <col min="7" max="7" width="9.85546875" customWidth="1"/>
    <col min="8" max="8" width="10.140625" customWidth="1"/>
    <col min="9" max="9" width="10.5703125" customWidth="1"/>
    <col min="10" max="10" width="10" customWidth="1"/>
    <col min="11" max="11" width="10.42578125" customWidth="1"/>
  </cols>
  <sheetData>
    <row r="4" spans="1:14" ht="15.75" thickBot="1" x14ac:dyDescent="0.3">
      <c r="A4" s="1"/>
      <c r="B4" s="28"/>
      <c r="C4" s="28"/>
      <c r="D4" s="28"/>
      <c r="E4" s="28"/>
      <c r="F4" s="28"/>
      <c r="G4" s="28"/>
      <c r="H4" s="28"/>
    </row>
    <row r="5" spans="1:14" x14ac:dyDescent="0.25">
      <c r="A5" s="30"/>
      <c r="B5" s="83"/>
      <c r="C5" s="83"/>
      <c r="D5" s="84"/>
      <c r="E5" s="84"/>
      <c r="F5" s="85"/>
      <c r="G5" s="92" t="s">
        <v>0</v>
      </c>
      <c r="H5" s="47"/>
    </row>
    <row r="6" spans="1:14" ht="15.75" thickBot="1" x14ac:dyDescent="0.3">
      <c r="A6" s="86" t="s">
        <v>19</v>
      </c>
      <c r="B6" s="87"/>
      <c r="C6" s="87"/>
      <c r="D6" s="88"/>
      <c r="E6" s="88"/>
      <c r="F6" s="88"/>
      <c r="G6" s="48" t="s">
        <v>21</v>
      </c>
      <c r="H6" s="49"/>
    </row>
    <row r="7" spans="1:14" x14ac:dyDescent="0.25">
      <c r="A7" s="103"/>
      <c r="B7" s="89">
        <v>2018</v>
      </c>
      <c r="C7" s="89">
        <v>2019</v>
      </c>
      <c r="D7" s="89">
        <v>2020</v>
      </c>
      <c r="E7" s="89">
        <v>2021</v>
      </c>
      <c r="F7" s="89">
        <v>2022</v>
      </c>
      <c r="G7" s="96" t="s">
        <v>29</v>
      </c>
      <c r="H7" s="97" t="s">
        <v>23</v>
      </c>
      <c r="I7" s="98" t="s">
        <v>24</v>
      </c>
    </row>
    <row r="8" spans="1:14" x14ac:dyDescent="0.25">
      <c r="A8" s="104" t="s">
        <v>6</v>
      </c>
      <c r="B8" s="90">
        <v>1400</v>
      </c>
      <c r="C8" s="90">
        <v>1470</v>
      </c>
      <c r="D8" s="90">
        <v>950</v>
      </c>
      <c r="E8" s="90">
        <v>798</v>
      </c>
      <c r="F8" s="95">
        <v>600</v>
      </c>
      <c r="G8" s="99">
        <v>480</v>
      </c>
      <c r="H8" s="100">
        <f t="shared" ref="H8:H15" si="0">(G8-F8)*100/F8</f>
        <v>-20</v>
      </c>
      <c r="I8" s="101">
        <f>AVERAGE(B8:F8)</f>
        <v>1043.5999999999999</v>
      </c>
    </row>
    <row r="9" spans="1:14" x14ac:dyDescent="0.25">
      <c r="A9" s="104" t="s">
        <v>30</v>
      </c>
      <c r="B9" s="91">
        <v>23493</v>
      </c>
      <c r="C9" s="91">
        <v>24208</v>
      </c>
      <c r="D9" s="91">
        <v>15453</v>
      </c>
      <c r="E9" s="91">
        <v>20069</v>
      </c>
      <c r="F9" s="94">
        <v>6628</v>
      </c>
      <c r="G9" s="93">
        <v>25743</v>
      </c>
      <c r="H9" s="102">
        <f t="shared" si="0"/>
        <v>288.39770669885337</v>
      </c>
      <c r="I9" s="101">
        <f t="shared" ref="I9:I15" si="1">AVERAGE(B9:F9)</f>
        <v>17970.2</v>
      </c>
      <c r="J9" s="6"/>
      <c r="K9" s="6"/>
      <c r="L9" s="6"/>
      <c r="M9" s="6"/>
      <c r="N9" s="6"/>
    </row>
    <row r="10" spans="1:14" x14ac:dyDescent="0.25">
      <c r="A10" s="104" t="s">
        <v>8</v>
      </c>
      <c r="B10" s="91">
        <v>98000</v>
      </c>
      <c r="C10" s="91">
        <v>60000</v>
      </c>
      <c r="D10" s="91">
        <v>54700</v>
      </c>
      <c r="E10" s="91">
        <v>48000</v>
      </c>
      <c r="F10" s="94">
        <v>39000</v>
      </c>
      <c r="G10" s="93">
        <v>39000</v>
      </c>
      <c r="H10" s="102">
        <f t="shared" si="0"/>
        <v>0</v>
      </c>
      <c r="I10" s="101">
        <f t="shared" si="1"/>
        <v>59940</v>
      </c>
      <c r="J10" s="6"/>
      <c r="K10" s="6"/>
      <c r="L10" s="6"/>
      <c r="M10" s="6"/>
      <c r="N10" s="6"/>
    </row>
    <row r="11" spans="1:14" x14ac:dyDescent="0.25">
      <c r="A11" s="104" t="s">
        <v>31</v>
      </c>
      <c r="B11" s="91">
        <v>3500</v>
      </c>
      <c r="C11" s="91">
        <v>4000</v>
      </c>
      <c r="D11" s="91">
        <v>4400</v>
      </c>
      <c r="E11" s="91">
        <v>4000</v>
      </c>
      <c r="F11" s="94">
        <v>2300</v>
      </c>
      <c r="G11" s="93">
        <v>2050</v>
      </c>
      <c r="H11" s="100">
        <f t="shared" si="0"/>
        <v>-10.869565217391305</v>
      </c>
      <c r="I11" s="101">
        <f t="shared" si="1"/>
        <v>3640</v>
      </c>
      <c r="J11" s="6"/>
      <c r="K11" s="6"/>
      <c r="L11" s="6"/>
      <c r="M11" s="6"/>
      <c r="N11" s="6"/>
    </row>
    <row r="12" spans="1:14" x14ac:dyDescent="0.25">
      <c r="A12" s="104" t="s">
        <v>10</v>
      </c>
      <c r="B12" s="91">
        <v>8856</v>
      </c>
      <c r="C12" s="91">
        <v>11669</v>
      </c>
      <c r="D12" s="91">
        <v>9399</v>
      </c>
      <c r="E12" s="91">
        <v>8958</v>
      </c>
      <c r="F12" s="94">
        <v>5612</v>
      </c>
      <c r="G12" s="93">
        <v>11006</v>
      </c>
      <c r="H12" s="102">
        <f t="shared" si="0"/>
        <v>96.115466856735566</v>
      </c>
      <c r="I12" s="101">
        <f t="shared" si="1"/>
        <v>8898.7999999999993</v>
      </c>
      <c r="J12" s="6"/>
      <c r="K12" s="6"/>
      <c r="L12" s="6"/>
      <c r="M12" s="6"/>
      <c r="N12" s="6"/>
    </row>
    <row r="13" spans="1:14" ht="15.75" thickBot="1" x14ac:dyDescent="0.3">
      <c r="A13" s="104" t="s">
        <v>11</v>
      </c>
      <c r="B13" s="91">
        <v>4905</v>
      </c>
      <c r="C13" s="91">
        <v>4700</v>
      </c>
      <c r="D13" s="91">
        <v>3200</v>
      </c>
      <c r="E13" s="91">
        <v>6530</v>
      </c>
      <c r="F13" s="94">
        <v>7200</v>
      </c>
      <c r="G13" s="93">
        <v>6000</v>
      </c>
      <c r="H13" s="100">
        <f t="shared" si="0"/>
        <v>-16.666666666666668</v>
      </c>
      <c r="I13" s="101">
        <f t="shared" si="1"/>
        <v>5307</v>
      </c>
      <c r="J13" s="6"/>
      <c r="K13" s="6"/>
      <c r="L13" s="6"/>
      <c r="M13" s="6"/>
      <c r="N13" s="6"/>
    </row>
    <row r="14" spans="1:14" x14ac:dyDescent="0.25">
      <c r="A14" s="104" t="s">
        <v>32</v>
      </c>
      <c r="B14" s="91">
        <v>12200</v>
      </c>
      <c r="C14" s="91">
        <v>4000</v>
      </c>
      <c r="D14" s="91">
        <v>12500</v>
      </c>
      <c r="E14" s="91">
        <v>3750</v>
      </c>
      <c r="F14" s="94">
        <v>3894</v>
      </c>
      <c r="G14" s="93">
        <v>10384</v>
      </c>
      <c r="H14" s="100">
        <f t="shared" si="0"/>
        <v>166.66666666666666</v>
      </c>
      <c r="I14" s="101">
        <f t="shared" si="1"/>
        <v>7268.8</v>
      </c>
      <c r="J14" s="81" t="s">
        <v>13</v>
      </c>
      <c r="K14" s="82"/>
      <c r="L14" s="82"/>
      <c r="M14" s="82"/>
      <c r="N14" s="6"/>
    </row>
    <row r="15" spans="1:14" ht="24" x14ac:dyDescent="0.25">
      <c r="A15" s="104" t="s">
        <v>20</v>
      </c>
      <c r="B15" s="91">
        <v>189</v>
      </c>
      <c r="C15" s="91">
        <v>186</v>
      </c>
      <c r="D15" s="91">
        <v>280</v>
      </c>
      <c r="E15" s="91">
        <v>1748</v>
      </c>
      <c r="F15" s="94">
        <v>1153</v>
      </c>
      <c r="G15" s="93">
        <v>1460</v>
      </c>
      <c r="H15" s="100">
        <f t="shared" si="0"/>
        <v>26.626192541196879</v>
      </c>
      <c r="I15" s="101">
        <f t="shared" si="1"/>
        <v>711.2</v>
      </c>
      <c r="J15" s="105" t="s">
        <v>25</v>
      </c>
      <c r="K15" s="106" t="s">
        <v>26</v>
      </c>
      <c r="L15" s="106" t="s">
        <v>27</v>
      </c>
      <c r="M15" s="107" t="s">
        <v>24</v>
      </c>
      <c r="N15" s="6"/>
    </row>
    <row r="16" spans="1:14" ht="15.75" x14ac:dyDescent="0.25">
      <c r="A16" s="108" t="s">
        <v>18</v>
      </c>
      <c r="B16" s="109">
        <f>SUM(B8,B9,B10,B11,B12,B13,B14,B15)</f>
        <v>152543</v>
      </c>
      <c r="C16" s="109">
        <f>SUM(C8,C9,C10,C11,C12,C13,C14,C15)</f>
        <v>110233</v>
      </c>
      <c r="D16" s="109">
        <f>SUM(D8,D9,D10,D11,D12,D13,D14,D15)</f>
        <v>100882</v>
      </c>
      <c r="E16" s="109">
        <f>SUM(E8,E9,E10,E11,E12,E13,E14,E15)</f>
        <v>93853</v>
      </c>
      <c r="F16" s="109">
        <f>SUM(F8,F9,F10,F11,F12,F13,F14,F15)</f>
        <v>66387</v>
      </c>
      <c r="G16" s="109">
        <f>SUM(G8,G9,G10,G11,G12,G13,G14,G15)</f>
        <v>96123</v>
      </c>
      <c r="H16" s="110">
        <f>(G16-F16)*100/F16</f>
        <v>44.791902029011702</v>
      </c>
      <c r="I16" s="109">
        <f>AVERAGE(B16:F16)</f>
        <v>104779.6</v>
      </c>
      <c r="J16" s="111">
        <f>(F16-E16)*100/E16</f>
        <v>-29.264914280843445</v>
      </c>
      <c r="K16" s="112">
        <f t="shared" ref="K16" si="2">(G16-F16)*100/F16</f>
        <v>44.791902029011702</v>
      </c>
      <c r="L16" s="112">
        <f>(G16-E16)*100/E16</f>
        <v>2.4186760146186055</v>
      </c>
      <c r="M16" s="111">
        <f>(G16-I16)*100/I16</f>
        <v>-8.2617227017472921</v>
      </c>
      <c r="N16" s="6"/>
    </row>
    <row r="17" spans="1:12" x14ac:dyDescent="0.25">
      <c r="A17" s="13"/>
    </row>
    <row r="21" spans="1:12" ht="15.75" thickBot="1" x14ac:dyDescent="0.3"/>
    <row r="22" spans="1:12" x14ac:dyDescent="0.25">
      <c r="I22" s="15"/>
      <c r="J22" s="15"/>
    </row>
    <row r="23" spans="1:12" ht="15.75" thickBot="1" x14ac:dyDescent="0.3">
      <c r="L23" s="23"/>
    </row>
  </sheetData>
  <mergeCells count="5">
    <mergeCell ref="J14:M14"/>
    <mergeCell ref="B4:H4"/>
    <mergeCell ref="B5:C6"/>
    <mergeCell ref="G5:H5"/>
    <mergeCell ref="G6:H6"/>
  </mergeCells>
  <pageMargins left="0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F7587-7768-405B-BBED-B6102F23C44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53af7b8-e78e-4157-8f23-983f83b2ab5f">7RTAK5MKKCJZ-2044882449-765578</_dlc_DocId>
    <_dlc_DocIdUrl xmlns="953af7b8-e78e-4157-8f23-983f83b2ab5f">
      <Url>https://ccae.sharepoint.com/sites/Datos/_layouts/15/DocIdRedir.aspx?ID=7RTAK5MKKCJZ-2044882449-765578</Url>
      <Description>7RTAK5MKKCJZ-2044882449-765578</Description>
    </_dlc_DocIdUrl>
    <TaxCatchAll xmlns="953af7b8-e78e-4157-8f23-983f83b2ab5f" xsi:nil="true"/>
    <lcf76f155ced4ddcb4097134ff3c332f xmlns="509f998f-63d6-45de-9132-01ed004be691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FB6B18B5BE8D43AE2E26571A6F0F22" ma:contentTypeVersion="16" ma:contentTypeDescription="Crear nuevo documento." ma:contentTypeScope="" ma:versionID="bf37f9bc2c74b494398db8b429aaee87">
  <xsd:schema xmlns:xsd="http://www.w3.org/2001/XMLSchema" xmlns:xs="http://www.w3.org/2001/XMLSchema" xmlns:p="http://schemas.microsoft.com/office/2006/metadata/properties" xmlns:ns2="953af7b8-e78e-4157-8f23-983f83b2ab5f" xmlns:ns3="509f998f-63d6-45de-9132-01ed004be691" targetNamespace="http://schemas.microsoft.com/office/2006/metadata/properties" ma:root="true" ma:fieldsID="efd225f59948853840bcc1a2009a3ec4" ns2:_="" ns3:_="">
    <xsd:import namespace="953af7b8-e78e-4157-8f23-983f83b2ab5f"/>
    <xsd:import namespace="509f998f-63d6-45de-9132-01ed004be6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af7b8-e78e-4157-8f23-983f83b2ab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07f9a11-6e0f-4ca7-bd1b-dc9b3197dd3d}" ma:internalName="TaxCatchAll" ma:showField="CatchAllData" ma:web="953af7b8-e78e-4157-8f23-983f83b2ab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f998f-63d6-45de-9132-01ed004be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4d385021-6509-4f65-806c-6c07dd4aa9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E68CD-5D50-4127-98DF-A0619090602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5E7FC8-2DA2-42BB-9F77-8577C653C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BD7A05-001D-4599-B2D9-846E15682D46}">
  <ds:schemaRefs>
    <ds:schemaRef ds:uri="http://schemas.microsoft.com/office/2006/metadata/properties"/>
    <ds:schemaRef ds:uri="http://schemas.microsoft.com/office/infopath/2007/PartnerControls"/>
    <ds:schemaRef ds:uri="953af7b8-e78e-4157-8f23-983f83b2ab5f"/>
    <ds:schemaRef ds:uri="509f998f-63d6-45de-9132-01ed004be691"/>
  </ds:schemaRefs>
</ds:datastoreItem>
</file>

<file path=customXml/itemProps4.xml><?xml version="1.0" encoding="utf-8"?>
<ds:datastoreItem xmlns:ds="http://schemas.openxmlformats.org/officeDocument/2006/customXml" ds:itemID="{F3A85FA9-8FF6-4926-B7CB-3F6C9D477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af7b8-e78e-4157-8f23-983f83b2ab5f"/>
    <ds:schemaRef ds:uri="509f998f-63d6-45de-9132-01ed004be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 Mel-Pav-Nect</vt:lpstr>
      <vt:lpstr>2023 Albaricoque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dealmandoz</dc:creator>
  <cp:lastModifiedBy>Nerea Lerchundi</cp:lastModifiedBy>
  <cp:lastPrinted>2019-05-21T10:41:07Z</cp:lastPrinted>
  <dcterms:created xsi:type="dcterms:W3CDTF">2019-05-21T09:14:19Z</dcterms:created>
  <dcterms:modified xsi:type="dcterms:W3CDTF">2023-05-24T09:19:19Z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0x010100CDFB6B18B5BE8D43AE2E26571A6F0F22</vt:lpwstr>
  </property>
  <property fmtid="{D5CDD505-2E9C-101B-9397-08002B2CF9AE}" pid="3" name="_dlc_DocIdItemGuid">
    <vt:lpwstr>27e3a238-e85d-4ba9-ab89-64fc9c699027</vt:lpwstr>
  </property>
  <property fmtid="{D5CDD505-2E9C-101B-9397-08002B2CF9AE}" pid="4" name="MediaServiceImageTags">
    <vt:lpwstr/>
  </property>
</Properties>
</file>